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1"/>
  </bookViews>
  <sheets>
    <sheet name="ฟอร์ม10 สรุปคะแนน5ส+ (1-2561)" sheetId="1" r:id="rId1"/>
    <sheet name="สรุปคะแนนครั้งที่ 1-2561" sheetId="2" r:id="rId2"/>
  </sheets>
  <definedNames/>
  <calcPr fullCalcOnLoad="1"/>
</workbook>
</file>

<file path=xl/sharedStrings.xml><?xml version="1.0" encoding="utf-8"?>
<sst xmlns="http://schemas.openxmlformats.org/spreadsheetml/2006/main" count="1138" uniqueCount="185">
  <si>
    <r>
      <t>แบบฟอร์มสรุปคะแนนและข้อเสนอแนะในการตรวจติดตามกิจกรรม 5ส</t>
    </r>
    <r>
      <rPr>
        <b/>
        <vertAlign val="superscript"/>
        <sz val="14"/>
        <color indexed="8"/>
        <rFont val="TH SarabunPSK"/>
        <family val="2"/>
      </rPr>
      <t xml:space="preserve">+ </t>
    </r>
    <r>
      <rPr>
        <b/>
        <sz val="14"/>
        <color indexed="8"/>
        <rFont val="TH SarabunPSK"/>
        <family val="2"/>
      </rPr>
      <t xml:space="preserve"> มหาวิทยาลัยเทคโนโลยีราชมงคลศรีวิชัย</t>
    </r>
  </si>
  <si>
    <r>
      <t>b</t>
    </r>
    <r>
      <rPr>
        <sz val="7"/>
        <color indexed="8"/>
        <rFont val="TH SarabunPSK"/>
        <family val="2"/>
      </rPr>
      <t xml:space="preserve">  </t>
    </r>
    <r>
      <rPr>
        <sz val="7"/>
        <color indexed="8"/>
        <rFont val="Wingdings 2"/>
        <family val="1"/>
      </rPr>
      <t>b</t>
    </r>
    <r>
      <rPr>
        <sz val="7"/>
        <color indexed="8"/>
        <rFont val="TH SarabunPSK"/>
        <family val="2"/>
      </rPr>
      <t xml:space="preserve">  </t>
    </r>
    <r>
      <rPr>
        <sz val="7"/>
        <color indexed="8"/>
        <rFont val="Wingdings 2"/>
        <family val="1"/>
      </rPr>
      <t>b</t>
    </r>
    <r>
      <rPr>
        <sz val="7"/>
        <color indexed="8"/>
        <rFont val="TH SarabunPSK"/>
        <family val="2"/>
      </rPr>
      <t xml:space="preserve">  </t>
    </r>
    <r>
      <rPr>
        <sz val="7"/>
        <color indexed="8"/>
        <rFont val="Wingdings 2"/>
        <family val="1"/>
      </rPr>
      <t>b</t>
    </r>
    <r>
      <rPr>
        <sz val="7"/>
        <color indexed="8"/>
        <rFont val="TH SarabunPSK"/>
        <family val="2"/>
      </rPr>
      <t xml:space="preserve">  </t>
    </r>
    <r>
      <rPr>
        <sz val="7"/>
        <color indexed="8"/>
        <rFont val="Wingdings 2"/>
        <family val="1"/>
      </rPr>
      <t>b</t>
    </r>
    <r>
      <rPr>
        <sz val="7"/>
        <color indexed="8"/>
        <rFont val="TH SarabunPSK"/>
        <family val="2"/>
      </rPr>
      <t xml:space="preserve">  </t>
    </r>
    <r>
      <rPr>
        <sz val="7"/>
        <color indexed="8"/>
        <rFont val="Wingdings 2"/>
        <family val="1"/>
      </rPr>
      <t>b</t>
    </r>
    <r>
      <rPr>
        <sz val="7"/>
        <color indexed="8"/>
        <rFont val="TH SarabunPSK"/>
        <family val="2"/>
      </rPr>
      <t xml:space="preserve">  </t>
    </r>
    <r>
      <rPr>
        <sz val="7"/>
        <color indexed="8"/>
        <rFont val="Wingdings 2"/>
        <family val="1"/>
      </rPr>
      <t>b</t>
    </r>
    <r>
      <rPr>
        <sz val="7"/>
        <color indexed="8"/>
        <rFont val="TH SarabunPSK"/>
        <family val="2"/>
      </rPr>
      <t xml:space="preserve">  </t>
    </r>
    <r>
      <rPr>
        <sz val="7"/>
        <color indexed="8"/>
        <rFont val="Wingdings 2"/>
        <family val="1"/>
      </rPr>
      <t>b</t>
    </r>
    <r>
      <rPr>
        <sz val="7"/>
        <color indexed="8"/>
        <rFont val="TH SarabunPSK"/>
        <family val="2"/>
      </rPr>
      <t xml:space="preserve">  </t>
    </r>
    <r>
      <rPr>
        <sz val="7"/>
        <color indexed="8"/>
        <rFont val="Wingdings 2"/>
        <family val="1"/>
      </rPr>
      <t>b</t>
    </r>
    <r>
      <rPr>
        <sz val="7"/>
        <color indexed="8"/>
        <rFont val="TH SarabunPSK"/>
        <family val="2"/>
      </rPr>
      <t xml:space="preserve">  </t>
    </r>
    <r>
      <rPr>
        <sz val="7"/>
        <color indexed="8"/>
        <rFont val="Wingdings 2"/>
        <family val="1"/>
      </rPr>
      <t>b</t>
    </r>
    <r>
      <rPr>
        <sz val="7"/>
        <color indexed="8"/>
        <rFont val="TH SarabunPSK"/>
        <family val="2"/>
      </rPr>
      <t xml:space="preserve">  </t>
    </r>
    <r>
      <rPr>
        <sz val="7"/>
        <color indexed="8"/>
        <rFont val="Wingdings 2"/>
        <family val="1"/>
      </rPr>
      <t></t>
    </r>
    <r>
      <rPr>
        <sz val="7"/>
        <color indexed="8"/>
        <rFont val="TH SarabunPSK"/>
        <family val="2"/>
      </rPr>
      <t xml:space="preserve">  </t>
    </r>
    <r>
      <rPr>
        <sz val="7"/>
        <color indexed="8"/>
        <rFont val="Wingdings 2"/>
        <family val="1"/>
      </rPr>
      <t>a</t>
    </r>
    <r>
      <rPr>
        <sz val="7"/>
        <color indexed="8"/>
        <rFont val="TH SarabunPSK"/>
        <family val="2"/>
      </rPr>
      <t xml:space="preserve">  </t>
    </r>
    <r>
      <rPr>
        <sz val="7"/>
        <color indexed="8"/>
        <rFont val="Wingdings 2"/>
        <family val="1"/>
      </rPr>
      <t>a</t>
    </r>
    <r>
      <rPr>
        <sz val="7"/>
        <color indexed="8"/>
        <rFont val="TH SarabunPSK"/>
        <family val="2"/>
      </rPr>
      <t xml:space="preserve">  </t>
    </r>
    <r>
      <rPr>
        <sz val="7"/>
        <color indexed="8"/>
        <rFont val="Wingdings 2"/>
        <family val="1"/>
      </rPr>
      <t>a</t>
    </r>
    <r>
      <rPr>
        <sz val="7"/>
        <color indexed="8"/>
        <rFont val="TH SarabunPSK"/>
        <family val="2"/>
      </rPr>
      <t xml:space="preserve">  </t>
    </r>
    <r>
      <rPr>
        <sz val="7"/>
        <color indexed="8"/>
        <rFont val="Wingdings 2"/>
        <family val="1"/>
      </rPr>
      <t>a</t>
    </r>
    <r>
      <rPr>
        <sz val="7"/>
        <color indexed="8"/>
        <rFont val="TH SarabunPSK"/>
        <family val="2"/>
      </rPr>
      <t xml:space="preserve">  </t>
    </r>
    <r>
      <rPr>
        <sz val="7"/>
        <color indexed="8"/>
        <rFont val="Wingdings 2"/>
        <family val="1"/>
      </rPr>
      <t>a</t>
    </r>
    <r>
      <rPr>
        <sz val="7"/>
        <color indexed="8"/>
        <rFont val="TH SarabunPSK"/>
        <family val="2"/>
      </rPr>
      <t xml:space="preserve">  </t>
    </r>
    <r>
      <rPr>
        <sz val="7"/>
        <color indexed="8"/>
        <rFont val="Wingdings 2"/>
        <family val="1"/>
      </rPr>
      <t>a</t>
    </r>
    <r>
      <rPr>
        <sz val="7"/>
        <color indexed="8"/>
        <rFont val="TH SarabunPSK"/>
        <family val="2"/>
      </rPr>
      <t xml:space="preserve">  </t>
    </r>
    <r>
      <rPr>
        <sz val="7"/>
        <color indexed="8"/>
        <rFont val="Wingdings 2"/>
        <family val="1"/>
      </rPr>
      <t>a</t>
    </r>
    <r>
      <rPr>
        <sz val="7"/>
        <color indexed="8"/>
        <rFont val="TH SarabunPSK"/>
        <family val="2"/>
      </rPr>
      <t xml:space="preserve">  </t>
    </r>
    <r>
      <rPr>
        <sz val="7"/>
        <color indexed="8"/>
        <rFont val="Wingdings 2"/>
        <family val="1"/>
      </rPr>
      <t>a</t>
    </r>
    <r>
      <rPr>
        <sz val="7"/>
        <color indexed="8"/>
        <rFont val="TH SarabunPSK"/>
        <family val="2"/>
      </rPr>
      <t xml:space="preserve">  </t>
    </r>
    <r>
      <rPr>
        <sz val="7"/>
        <color indexed="8"/>
        <rFont val="Wingdings 2"/>
        <family val="1"/>
      </rPr>
      <t>a</t>
    </r>
    <r>
      <rPr>
        <sz val="7"/>
        <color indexed="8"/>
        <rFont val="TH SarabunPSK"/>
        <family val="2"/>
      </rPr>
      <t xml:space="preserve">  </t>
    </r>
    <r>
      <rPr>
        <sz val="7"/>
        <color indexed="8"/>
        <rFont val="Wingdings 2"/>
        <family val="1"/>
      </rPr>
      <t>a</t>
    </r>
  </si>
  <si>
    <t>ประเภทพื้นที่</t>
  </si>
  <si>
    <t>1) สำนักงาน</t>
  </si>
  <si>
    <t>2) ห้องพักอาจารย์</t>
  </si>
  <si>
    <t>3) ห้องเรียน</t>
  </si>
  <si>
    <t>8) สภาพแวดล้อม</t>
  </si>
  <si>
    <t>สรุปผลคะแนน 5ส พื้นฐาน</t>
  </si>
  <si>
    <t>สะสาง</t>
  </si>
  <si>
    <t>สะดวก</t>
  </si>
  <si>
    <t>สะอาด</t>
  </si>
  <si>
    <t>สุขลักษณะ</t>
  </si>
  <si>
    <t>สร้างนิสัย</t>
  </si>
  <si>
    <t>รวม</t>
  </si>
  <si>
    <t>คะแนนที่ได้/คะแนนเต็ม</t>
  </si>
  <si>
    <t>ส6 : สร้างสรรค์ / นวัตกรรม “การสร้างสรรค์/นวัตกรรม/ปรับปรุงพัฒนางานจากแนวปฏิบัติเดิม/ลดต้นทุน/มีแนวปฏิบัติที่ดี”</t>
  </si>
  <si>
    <r>
      <t xml:space="preserve">ส7 : สิ่งแวดล้อม / สวยงาม </t>
    </r>
    <r>
      <rPr>
        <b/>
        <i/>
        <sz val="14"/>
        <color indexed="8"/>
        <rFont val="TH SarabunPSK"/>
        <family val="2"/>
      </rPr>
      <t>“ มีความลงตัว / ยึดหลัก 1A3R ”</t>
    </r>
  </si>
  <si>
    <t>สรุปข้อเสนอแนะเพื่อการพัฒนา</t>
  </si>
  <si>
    <t>ข้อดีที่ค้นพบ</t>
  </si>
  <si>
    <t>ข้อเสนอแนะที่ควรปรับปรุง</t>
  </si>
  <si>
    <t>สรุปร้อยละของมาตรฐานพื้นที่ในการตรวจติดตามกิจกรรม 5ส+</t>
  </si>
  <si>
    <t>จำนวนพื้นที่ที่รับการตรวจประเมิน</t>
  </si>
  <si>
    <t>จำนวนพื้นที่ทั้งหมด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</si>
  <si>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: มาตรฐานการตรวจพื้นที่  กำหนด ณ ระดับความน่าเชื่อถืออยู่ที่ร้อยละ 80 ของจำนวนพื้นที่ทั้งหมด</t>
    </r>
  </si>
  <si>
    <t>ร้อยละของมาตรฐานพื้นที่แยกเป็นประเภท</t>
  </si>
  <si>
    <t>รวมพื้นที่/ร้อยละของมาตรฐานพื้นที่รวมทั้งหมด</t>
  </si>
  <si>
    <t>ชื่อประเภท/พื้นที่</t>
  </si>
  <si>
    <t>ชื่อห้อง....................................................................
(ระบุข้อเสนอแนะ)</t>
  </si>
  <si>
    <r>
      <t xml:space="preserve">ชื่อห้อง....................................................................
(ระบุข้อเสนอแนะ)
</t>
    </r>
    <r>
      <rPr>
        <b/>
        <sz val="14"/>
        <color indexed="8"/>
        <rFont val="TH SarabunPSK"/>
        <family val="2"/>
      </rPr>
      <t>แนวทางปรับปรุง/พัฒนา</t>
    </r>
    <r>
      <rPr>
        <sz val="14"/>
        <color indexed="8"/>
        <rFont val="TH SarabunPSK"/>
        <family val="2"/>
      </rPr>
      <t xml:space="preserve">
(ระบุข้อเสนอแนะ)</t>
    </r>
  </si>
  <si>
    <t>/</t>
  </si>
  <si>
    <t>ร้อยละ</t>
  </si>
  <si>
    <t>8.1.1 ห้องน้ำ</t>
  </si>
  <si>
    <t>8.2.1 สวนหย่อม</t>
  </si>
  <si>
    <t>รวมคะแนน/ร้อยละ</t>
  </si>
  <si>
    <t>มีผลงานตามแนวคิด 1A3R และสภาพแวดล้อม ภูมิทัศน์สวยงาม ดังนี้    (โปรดระบุทุกประเภทพื้นที่ที่พบเจอ)…………………………………………….................…………......………………………………………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</si>
  <si>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…………………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</si>
  <si>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…………………</t>
  </si>
  <si>
    <t>มีผลงานสร้างสรรค์/นวัตกรรม  ดังนี้    (โปรดระบุทุกประเภทพื้นที่ที่พบเจอ)……………………………………………………………………………….…………….................…………......………………………………………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</si>
  <si>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: 1) กรุณาระบุห้องที่ท่านตรวจทุกห้อง ทุกพื้นที่</t>
    </r>
  </si>
  <si>
    <r>
      <t xml:space="preserve">               2) กรุณาระบุคะแนนที่ได้ในช่อง </t>
    </r>
    <r>
      <rPr>
        <sz val="14"/>
        <color indexed="8"/>
        <rFont val="Wingdings"/>
        <family val="0"/>
      </rPr>
      <t>¨</t>
    </r>
    <r>
      <rPr>
        <sz val="14"/>
        <color indexed="8"/>
        <rFont val="TH SarabunPSK"/>
        <family val="2"/>
      </rPr>
      <t xml:space="preserve">  สีเหลือง โดยคะแนนเต็มทางกองระบุให้แล้ว</t>
    </r>
  </si>
  <si>
    <t xml:space="preserve">               3) ไฟล์สรุปคะแนนนี้ระบุตัวอย่างการคำนวณไว้เพียง 1-2 ห้อง หากท่านตรวจมากกว่า 1-2 ห้องให้ท่านคัดลอกเพิ่มเซลแถวตามจำนวนห้องที่ท่านตรวจและให้ทวนสอบการคำนวณสูตรรวมใหม่</t>
  </si>
  <si>
    <r>
      <t>ชื่อหน่วยงาน</t>
    </r>
    <r>
      <rPr>
        <sz val="14"/>
        <color indexed="8"/>
        <rFont val="TH SarabunPSK"/>
        <family val="2"/>
      </rPr>
      <t xml:space="preserve"> .............คณะบริหารธุรกิจ....................................................................................................................................</t>
    </r>
  </si>
  <si>
    <t>3.1 ห้อง 06102</t>
  </si>
  <si>
    <t>3.2 ห้อง 06105</t>
  </si>
  <si>
    <t>3.5 ห้อง 06203</t>
  </si>
  <si>
    <t>3.6 ห้อง 06205</t>
  </si>
  <si>
    <t>3.7 ห้อง 05101</t>
  </si>
  <si>
    <t>3.8 ห้อง 05201</t>
  </si>
  <si>
    <t>ชื่อห้อง 
(ระบุข้อเสนอแนะ)</t>
  </si>
  <si>
    <t>สภาพแวดล้อมภายนอก - มีการสร้างตะแกรงเพื่อจัดเก็บขวดพลาสติกเพื่อไว้ Recicle ต่อไป</t>
  </si>
  <si>
    <t>1.1 สำนักงานคณบดี</t>
  </si>
  <si>
    <t>1.2 สำนักงานบัณฑิตศึกษา</t>
  </si>
  <si>
    <t>2.1 สาขาการบัญชี (06103, 06104)</t>
  </si>
  <si>
    <t>2.2 สาขาการตลาด (51104, 51105)</t>
  </si>
  <si>
    <t>8.2.2 ลานจอดรถ</t>
  </si>
  <si>
    <t>3.3 ห้อง 06201</t>
  </si>
  <si>
    <t>3.4 ห้อง 06202</t>
  </si>
  <si>
    <t>ห้องเรียน มีการนำขวดน้ำที่ไม่ใช้แล้ว มาประดิษฐ์เป็นกล่องใส่หมุดปักบอร์ด</t>
  </si>
  <si>
    <t>ชั้น 3, 4 ของอาคาร 63 มีการจัดประดับต้นไม้ และดอกไม้ปลอม เพื่อเพิ่มความสวยงามและเป็นการสร้างบรรยากาศให้ดูสดชื่น</t>
  </si>
  <si>
    <t>บริเวณบันไดทางขึ้น - ลง มีการจัดวางกระถางต้นพลูด่าง เพื่อเพิ่มความสวนงามให้กับพื้นที่</t>
  </si>
  <si>
    <t>2.4 สาขาการจัดการ (63301, 63302)</t>
  </si>
  <si>
    <t>2.5 สาขาการจัดการ (63401, 63402)</t>
  </si>
  <si>
    <t>8.1 ภายในอาคาร 51</t>
  </si>
  <si>
    <t>8.2 ภายนอกอาคาร 51</t>
  </si>
  <si>
    <t>3.9 ห้อง 05202</t>
  </si>
  <si>
    <t>3.10 ห้อง 51101</t>
  </si>
  <si>
    <t>3.11 ห้อง 51201</t>
  </si>
  <si>
    <t>3.12 ห้อง 63202</t>
  </si>
  <si>
    <t>3.13 ห้อง 63203</t>
  </si>
  <si>
    <t>3.14 ห้อง 63204</t>
  </si>
  <si>
    <t>3.15 ห้อง 63208</t>
  </si>
  <si>
    <t>3.16 ห้อง 63209</t>
  </si>
  <si>
    <t>3.17 ห้อง 63210</t>
  </si>
  <si>
    <t>3.18 ห้อง 63211</t>
  </si>
  <si>
    <t>3.21 ห้อง 63303</t>
  </si>
  <si>
    <t>3.22 ห้อง 63305</t>
  </si>
  <si>
    <t>3.23 ห้อง 63306</t>
  </si>
  <si>
    <t>3.24 ห้อง 63307</t>
  </si>
  <si>
    <t>3.25 ห้อง 63308</t>
  </si>
  <si>
    <t>3.26 ห้อง 63309</t>
  </si>
  <si>
    <t>3.27 ห้อง 63310</t>
  </si>
  <si>
    <t>3.28 ห้อง 63403</t>
  </si>
  <si>
    <t>3.29 ห้อง 63404</t>
  </si>
  <si>
    <t>3.30 ห้อง 63405</t>
  </si>
  <si>
    <t>3.31 ห้อง 63406</t>
  </si>
  <si>
    <t>3.32 ห้อง 63407</t>
  </si>
  <si>
    <t>3.33 ห้อง 63408</t>
  </si>
  <si>
    <t>3.34 ห้อง 63409</t>
  </si>
  <si>
    <t>3.35 ห้องเรียนคอมพิวเตอร์ 63504</t>
  </si>
  <si>
    <t>3.36 ห้องเรียนคอมพิวเตอร์ 63505</t>
  </si>
  <si>
    <t>3.37 ห้องเรียนคอมพิวเตอร์ 63506</t>
  </si>
  <si>
    <t>3.38 ห้องเรียนคอมพิวเตอร์ 51202</t>
  </si>
  <si>
    <t>3.39 ห้องเรียนคอมพิวเตอร์ 51204</t>
  </si>
  <si>
    <t>3.40 ห้องเรียนคอมพิวเตอร์ 51302</t>
  </si>
  <si>
    <t>3.41 ห้องเรียนคอมพิวเตอร์ 51303</t>
  </si>
  <si>
    <t>8.3 ภายในอาคาร 05</t>
  </si>
  <si>
    <t>8.3.1 ห้องน้ำ</t>
  </si>
  <si>
    <t>8.4 ภายนอกอาคาร 05</t>
  </si>
  <si>
    <t>8.4.1 สวนหย่อม</t>
  </si>
  <si>
    <t>8.4.2 ลานจอดรถ</t>
  </si>
  <si>
    <t>8.5 ภายในอาคาร 06</t>
  </si>
  <si>
    <t>8.5.1 ห้องน้ำ</t>
  </si>
  <si>
    <t>8.6 ภายนอกอาคาร 06</t>
  </si>
  <si>
    <t>8.6.1 สวนหย่อม</t>
  </si>
  <si>
    <t>8.6.2 ลานจอดรถ</t>
  </si>
  <si>
    <t>8.7 ภายในอาคาร 63</t>
  </si>
  <si>
    <t>8.7.1 ห้องน้ำ</t>
  </si>
  <si>
    <t>8.7.2 ห้องประชุม</t>
  </si>
  <si>
    <t>8.7.3 อุปกรณ์ดับเพลิง</t>
  </si>
  <si>
    <t>8.7.4 ทางเดิน</t>
  </si>
  <si>
    <t>8.8 ภายนอกอาคาร 63</t>
  </si>
  <si>
    <t>8.8.1 สวนหย่อม</t>
  </si>
  <si>
    <t>8.8.2 ลานจอดรถ</t>
  </si>
  <si>
    <t>4) สภาพแวดล้อม</t>
  </si>
  <si>
    <t>2.6 ห้องทำงานเจ้าหน้าที่สาขาการจัดการ (63410)</t>
  </si>
  <si>
    <t>8.3.3 ทางเดิน</t>
  </si>
  <si>
    <t>8.3.2 ห้องประชุมสำนักงานบัณฑิตศึกษา</t>
  </si>
  <si>
    <t>8.1.2 ทางเดิน</t>
  </si>
  <si>
    <t>8.5.2 ทางเดิน</t>
  </si>
  <si>
    <t>ห้องสำนักงานคณบดี</t>
  </si>
  <si>
    <t>1. ควรมีตู้จัดเก็บเอกสารให้เพียงพอต่อทุกงาน และจัดเก็บให้เป็นหมวดหมู่ แบ่งแยกเอกสาร แยกฝ่ายให้ชัดเจน</t>
  </si>
  <si>
    <t>2. ควรมีแฟ้มจัดเก็บเอกสารในรูปแบบเดียวกัน สีเดียวกันหรือจะแยกปบ่งเป็นงานฯ เป็นฝ่าย และสันแฟ้มควรมีตัวอักษร และลำดับในแบบเดียวกันและจัดเรียงให้เรียบร้อย</t>
  </si>
  <si>
    <t>3. ไม่ควรมีอุปกรณืที่ไม่เกี่ยวข้องกับการทำงาน วางไว้บริเวณที่โต๊ะทำงาน ควรมีอยู่ของทุกสิ่งให้ชัดเจน</t>
  </si>
  <si>
    <t>4. ควรมีห้องจัดเก็บข้อสอบ โดยเป็นห้องศูนย์กลางของทุกสาขาทั้งคณะ</t>
  </si>
  <si>
    <t>5. ไม่ควรมีแฟ้มเอกสารหรือลังเอกสารวางบนพื้นและใต้โต๊ะ</t>
  </si>
  <si>
    <t>6. ปรับเปลี่ยนป้ายห้องให้เป็นปัจจุบัน เช่น งานประกันและการเงิน</t>
  </si>
  <si>
    <t>ลานจอดรถ อาคาร 63</t>
  </si>
  <si>
    <t>เช่น เก้าอี้ ไม้กวาด และที่โกยขยะ</t>
  </si>
  <si>
    <t xml:space="preserve">1. บริเวณลานจอด มีสิ่งของที่ไม่จำเป็นวางอยู่ภายในพื้นที่ </t>
  </si>
  <si>
    <t>2. อุปกรณ์ ดับเพลิง ยังขาดตารางการตรวจสอบ</t>
  </si>
  <si>
    <t>3. ทางข้างบันได ยังมีสิ่งขิงที่ไม่จำเป็นวางอยู่เป็นจำนวนมาก</t>
  </si>
  <si>
    <t>4. ทางบันไดยังมีคราบสกปรก มีคราบสกปรก</t>
  </si>
  <si>
    <t>พื้นที่สาขาการบัญชี</t>
  </si>
  <si>
    <t>1. นางสาวรัตนา  พัฒโน</t>
  </si>
  <si>
    <t>2. นางณัฏฐนันท์  นิวาสวุฒิกิจ</t>
  </si>
  <si>
    <t>3. นางสาววิริยา  ปิ่นสุวรรณ</t>
  </si>
  <si>
    <t>4. นายณรงค์กร  ศรีสวัสดิ์</t>
  </si>
  <si>
    <t>5. นางสาวจริยา  จันทวงศ์</t>
  </si>
  <si>
    <t>พื้นที่สำนักงานคณบดี</t>
  </si>
  <si>
    <t>1. ผศ.สุชาดา  ศรีเชื้อ</t>
  </si>
  <si>
    <t>2. นางพิมพ์อักษร  แก้วภักดี</t>
  </si>
  <si>
    <t>3. นางชวนพิศ  เจยาคม</t>
  </si>
  <si>
    <t>4. นางสาวเสาวลักษณ์  ชัยกิจ</t>
  </si>
  <si>
    <t>5. นางสาวชาตยา  ลิ่มเจริญ</t>
  </si>
  <si>
    <t>พื้นที่สำนักงานบัณฑิตศึกษา</t>
  </si>
  <si>
    <t>1. นางรัสมนต์  ยุระพันธ์</t>
  </si>
  <si>
    <t>2. นางสาวกานต์รวี  สงค์หนูนธินี</t>
  </si>
  <si>
    <t>3. นางสาวสริตา  ชื่นชม</t>
  </si>
  <si>
    <t>พื้นที่สาขาการตลาด</t>
  </si>
  <si>
    <t>1. นางสาวกมลพร  วรรณชาติ</t>
  </si>
  <si>
    <t>2. นายจตุพร  จิรันดร</t>
  </si>
  <si>
    <t>3. นายอานนท์  บัวศรี</t>
  </si>
  <si>
    <t>4. นางนนลษร  บุญเลิศ</t>
  </si>
  <si>
    <t>5. นางสาวปิยวรรณ  สะแร๊ะมุหมีน</t>
  </si>
  <si>
    <t>พื้นที่สาขาการจัดการ</t>
  </si>
  <si>
    <t>1. ผศ.สุริยา  นิตย์มี</t>
  </si>
  <si>
    <t>2. นางชิดชนก  มากเชื้อ</t>
  </si>
  <si>
    <t>3. นางสาวพัชรี  เถาว์ถวิล</t>
  </si>
  <si>
    <t>4. นางสาวกิติต์ธัญญา  มานพสิน</t>
  </si>
  <si>
    <t>5. นางสาวน้ำทิพย์ สุขแก้ว</t>
  </si>
  <si>
    <t>6. นางพิมพ์อักษร  แก้วภักดี</t>
  </si>
  <si>
    <t>7. นายศรัณยู  สงนวล</t>
  </si>
  <si>
    <t>8. นางสาวรัตดาวรรณ  แก้วสวัสดิ์</t>
  </si>
  <si>
    <r>
      <t>ครั้งที่ :</t>
    </r>
    <r>
      <rPr>
        <sz val="14"/>
        <color indexed="8"/>
        <rFont val="TH SarabunPSK"/>
        <family val="2"/>
      </rPr>
      <t xml:space="preserve"> </t>
    </r>
    <r>
      <rPr>
        <sz val="14"/>
        <color indexed="8"/>
        <rFont val="Wingdings"/>
        <family val="0"/>
      </rPr>
      <t>þ</t>
    </r>
    <r>
      <rPr>
        <sz val="14"/>
        <color indexed="8"/>
        <rFont val="TH SarabunPSK"/>
        <family val="2"/>
      </rPr>
      <t xml:space="preserve"> 1/..2561.......    </t>
    </r>
    <r>
      <rPr>
        <sz val="14"/>
        <color indexed="8"/>
        <rFont val="Wingdings 2"/>
        <family val="1"/>
      </rPr>
      <t>£</t>
    </r>
    <r>
      <rPr>
        <sz val="14"/>
        <color indexed="8"/>
        <rFont val="TH SarabunPSK"/>
        <family val="2"/>
      </rPr>
      <t xml:space="preserve"> 2/.......................        </t>
    </r>
  </si>
  <si>
    <r>
      <t>วันที่ตรวจ :</t>
    </r>
    <r>
      <rPr>
        <sz val="14"/>
        <color indexed="8"/>
        <rFont val="TH SarabunPSK"/>
        <family val="2"/>
      </rPr>
      <t xml:space="preserve"> 8 / กุมภาพันธ์ / 2562</t>
    </r>
  </si>
  <si>
    <t>รายชื่อคณะกรรมการตรวจติดตามกิจกรรม 5ส+ ประจำปีการศึกษา 2561</t>
  </si>
  <si>
    <t>ตารางแสดงผลคะแนนการตรวจติดตามกิจกรรม 5ส พลัส ครั้งที่1 ประจำปีการศึกษา 2561</t>
  </si>
  <si>
    <t>คณะบริหารธุรกิจ</t>
  </si>
  <si>
    <t>คะแนนที่ได้</t>
  </si>
  <si>
    <t>คะแนนเต็ม</t>
  </si>
  <si>
    <t>คิดเป็นร้อยละ</t>
  </si>
  <si>
    <t>พื้นที่</t>
  </si>
  <si>
    <t>สำนักงานคณบดี</t>
  </si>
  <si>
    <t>สำนักงานบัณฑิตศึกษา</t>
  </si>
  <si>
    <t>ห้องพักอาจารย์สาขาการบัญชี</t>
  </si>
  <si>
    <t>ห้องพักอาจารย์สาขาการตลาด</t>
  </si>
  <si>
    <t>2.3 สาขาระบบสารสนเทศ (51103)</t>
  </si>
  <si>
    <t>ห้องพักสาขาระบบสารสนเทศ</t>
  </si>
  <si>
    <t>ห้องทำงานเจ้าหน้าที่สาขาการจัดการ(63410)</t>
  </si>
  <si>
    <t>ห้องเรียน</t>
  </si>
  <si>
    <t>สภาพแวดล้อมภายในและภายนอก</t>
  </si>
  <si>
    <t>รวมคะแนนทั้งหมด/ร้อยละ</t>
  </si>
  <si>
    <r>
      <t xml:space="preserve">ชื่อห้อง 06201
-  ม่านหน้าต่างชำรุด, เก่า  และไม่เป็นระเบียบ
</t>
    </r>
    <r>
      <rPr>
        <b/>
        <sz val="14"/>
        <rFont val="TH SarabunPSK"/>
        <family val="2"/>
      </rPr>
      <t>แนวทางปรับปรุง/พัฒนา</t>
    </r>
    <r>
      <rPr>
        <sz val="14"/>
        <rFont val="TH SarabunPSK"/>
        <family val="2"/>
      </rPr>
      <t xml:space="preserve">
(ระบุข้อเสนอแนะ)
ชื่อห้อง 06202
- ไม่ควรวางเก้าอี้, โต๊ะ ชำรุดไว้หน้าห้องเรียน
ชื่อห้อง 06203
- ไม่ควรวางเก้าอี้ชำรุดไว้หน้าห้องเรียน
ชื่อห้อง 05101
- ยังมีฝุ่นภายในห้อง และมีหยากไย่บนมุมห้อง
- พื้นที่เก็บอุปกรณ์ไฟฟ้า ยังเก็บสายไฟต่อพ่วงไม่เรียบร้อย มีฝุ่น ไม่สะอาด สายไฟเกะกะไม่เรียบร้อย
</t>
    </r>
  </si>
  <si>
    <t>ห้องพักสาขาการจัดการ(63301,63302)</t>
  </si>
  <si>
    <t>ห้องพักสาขาการจัดการ (63401,63402)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</si>
</sst>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7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vertAlign val="superscript"/>
      <sz val="14"/>
      <color indexed="8"/>
      <name val="TH SarabunPSK"/>
      <family val="2"/>
    </font>
    <font>
      <sz val="7"/>
      <color indexed="8"/>
      <name val="Wingdings 2"/>
      <family val="1"/>
    </font>
    <font>
      <sz val="7"/>
      <color indexed="8"/>
      <name val="TH SarabunPSK"/>
      <family val="2"/>
    </font>
    <font>
      <sz val="14"/>
      <color indexed="8"/>
      <name val="Wingdings 2"/>
      <family val="1"/>
    </font>
    <font>
      <b/>
      <i/>
      <sz val="14"/>
      <color indexed="8"/>
      <name val="TH SarabunPSK"/>
      <family val="2"/>
    </font>
    <font>
      <sz val="14"/>
      <color indexed="8"/>
      <name val="Wingdings"/>
      <family val="0"/>
    </font>
    <font>
      <sz val="14"/>
      <name val="TH SarabunPSK"/>
      <family val="2"/>
    </font>
    <font>
      <b/>
      <sz val="14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"/>
      <color indexed="8"/>
      <name val="TH SarabunPSK"/>
      <family val="2"/>
    </font>
    <font>
      <sz val="12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sz val="16"/>
      <color indexed="8"/>
      <name val="AngsanaUPC"/>
      <family val="1"/>
    </font>
    <font>
      <b/>
      <sz val="16"/>
      <color indexed="8"/>
      <name val="AngsanaUPC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u val="single"/>
      <sz val="14"/>
      <color theme="1"/>
      <name val="TH SarabunPSK"/>
      <family val="2"/>
    </font>
    <font>
      <sz val="16"/>
      <color theme="1"/>
      <name val="AngsanaUPC"/>
      <family val="1"/>
    </font>
    <font>
      <b/>
      <sz val="16"/>
      <color theme="1"/>
      <name val="AngsanaUPC"/>
      <family val="1"/>
    </font>
    <font>
      <sz val="7"/>
      <color theme="1"/>
      <name val="Wingdings 2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hair"/>
      <bottom style="thin"/>
    </border>
    <border>
      <left style="thin"/>
      <right style="thin"/>
      <top style="thin"/>
      <bottom style="hair"/>
    </border>
    <border>
      <left style="medium"/>
      <right/>
      <top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thin"/>
      <bottom/>
    </border>
    <border>
      <left/>
      <right/>
      <top style="hair"/>
      <bottom style="thin"/>
    </border>
    <border>
      <left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8">
    <xf numFmtId="0" fontId="0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/>
    </xf>
    <xf numFmtId="0" fontId="50" fillId="33" borderId="10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vertical="top" wrapText="1"/>
    </xf>
    <xf numFmtId="0" fontId="50" fillId="33" borderId="0" xfId="0" applyFont="1" applyFill="1" applyBorder="1" applyAlignment="1">
      <alignment vertical="center" wrapText="1"/>
    </xf>
    <xf numFmtId="0" fontId="51" fillId="33" borderId="0" xfId="0" applyFont="1" applyFill="1" applyBorder="1" applyAlignment="1">
      <alignment vertical="center" wrapText="1"/>
    </xf>
    <xf numFmtId="0" fontId="51" fillId="33" borderId="0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vertical="center" wrapText="1"/>
    </xf>
    <xf numFmtId="0" fontId="50" fillId="34" borderId="12" xfId="0" applyFont="1" applyFill="1" applyBorder="1" applyAlignment="1">
      <alignment horizontal="center" vertical="center" wrapText="1"/>
    </xf>
    <xf numFmtId="0" fontId="50" fillId="34" borderId="14" xfId="0" applyFont="1" applyFill="1" applyBorder="1" applyAlignment="1">
      <alignment horizontal="center" vertical="center" wrapText="1"/>
    </xf>
    <xf numFmtId="0" fontId="50" fillId="34" borderId="15" xfId="0" applyFont="1" applyFill="1" applyBorder="1" applyAlignment="1">
      <alignment vertical="center" wrapText="1"/>
    </xf>
    <xf numFmtId="0" fontId="51" fillId="35" borderId="13" xfId="0" applyFont="1" applyFill="1" applyBorder="1" applyAlignment="1">
      <alignment horizontal="center" vertical="center" wrapText="1"/>
    </xf>
    <xf numFmtId="0" fontId="50" fillId="5" borderId="13" xfId="0" applyFont="1" applyFill="1" applyBorder="1" applyAlignment="1">
      <alignment horizontal="center" vertical="center" wrapText="1"/>
    </xf>
    <xf numFmtId="0" fontId="50" fillId="5" borderId="12" xfId="0" applyFont="1" applyFill="1" applyBorder="1" applyAlignment="1">
      <alignment horizontal="center" vertical="center" wrapText="1"/>
    </xf>
    <xf numFmtId="0" fontId="50" fillId="5" borderId="14" xfId="0" applyFont="1" applyFill="1" applyBorder="1" applyAlignment="1">
      <alignment horizontal="center" vertical="center" wrapText="1"/>
    </xf>
    <xf numFmtId="0" fontId="50" fillId="5" borderId="15" xfId="0" applyFont="1" applyFill="1" applyBorder="1" applyAlignment="1">
      <alignment vertical="center" wrapText="1"/>
    </xf>
    <xf numFmtId="0" fontId="50" fillId="36" borderId="13" xfId="0" applyFont="1" applyFill="1" applyBorder="1" applyAlignment="1">
      <alignment horizontal="center" vertical="center" wrapText="1"/>
    </xf>
    <xf numFmtId="0" fontId="50" fillId="36" borderId="12" xfId="0" applyFont="1" applyFill="1" applyBorder="1" applyAlignment="1">
      <alignment horizontal="center" vertical="center" wrapText="1"/>
    </xf>
    <xf numFmtId="0" fontId="50" fillId="36" borderId="14" xfId="0" applyFont="1" applyFill="1" applyBorder="1" applyAlignment="1">
      <alignment horizontal="center" vertical="center" wrapText="1"/>
    </xf>
    <xf numFmtId="0" fontId="50" fillId="36" borderId="15" xfId="0" applyFont="1" applyFill="1" applyBorder="1" applyAlignment="1">
      <alignment vertical="center" wrapText="1"/>
    </xf>
    <xf numFmtId="0" fontId="50" fillId="6" borderId="13" xfId="0" applyFont="1" applyFill="1" applyBorder="1" applyAlignment="1">
      <alignment horizontal="center" vertical="center" wrapText="1"/>
    </xf>
    <xf numFmtId="0" fontId="50" fillId="6" borderId="12" xfId="0" applyFont="1" applyFill="1" applyBorder="1" applyAlignment="1">
      <alignment horizontal="center" vertical="center" wrapText="1"/>
    </xf>
    <xf numFmtId="0" fontId="50" fillId="6" borderId="14" xfId="0" applyFont="1" applyFill="1" applyBorder="1" applyAlignment="1">
      <alignment horizontal="center" vertical="center" wrapText="1"/>
    </xf>
    <xf numFmtId="0" fontId="50" fillId="6" borderId="15" xfId="0" applyFont="1" applyFill="1" applyBorder="1" applyAlignment="1">
      <alignment vertical="center" wrapText="1"/>
    </xf>
    <xf numFmtId="0" fontId="50" fillId="7" borderId="12" xfId="0" applyFont="1" applyFill="1" applyBorder="1" applyAlignment="1">
      <alignment horizontal="center" vertical="center" wrapText="1"/>
    </xf>
    <xf numFmtId="0" fontId="50" fillId="7" borderId="14" xfId="0" applyFont="1" applyFill="1" applyBorder="1" applyAlignment="1">
      <alignment horizontal="center" vertical="center" wrapText="1"/>
    </xf>
    <xf numFmtId="0" fontId="50" fillId="7" borderId="15" xfId="0" applyFont="1" applyFill="1" applyBorder="1" applyAlignment="1">
      <alignment vertical="center" wrapText="1"/>
    </xf>
    <xf numFmtId="0" fontId="50" fillId="4" borderId="14" xfId="0" applyFont="1" applyFill="1" applyBorder="1" applyAlignment="1">
      <alignment horizontal="center" vertical="center" wrapText="1"/>
    </xf>
    <xf numFmtId="0" fontId="50" fillId="4" borderId="12" xfId="0" applyFont="1" applyFill="1" applyBorder="1" applyAlignment="1">
      <alignment horizontal="center" vertical="center" wrapText="1"/>
    </xf>
    <xf numFmtId="0" fontId="50" fillId="4" borderId="15" xfId="0" applyFont="1" applyFill="1" applyBorder="1" applyAlignment="1">
      <alignment vertical="center" wrapText="1"/>
    </xf>
    <xf numFmtId="0" fontId="51" fillId="0" borderId="0" xfId="0" applyFont="1" applyBorder="1" applyAlignment="1">
      <alignment vertical="center" wrapText="1"/>
    </xf>
    <xf numFmtId="2" fontId="51" fillId="0" borderId="0" xfId="0" applyNumberFormat="1" applyFont="1" applyBorder="1" applyAlignment="1">
      <alignment horizontal="center" vertical="center" wrapText="1"/>
    </xf>
    <xf numFmtId="0" fontId="50" fillId="6" borderId="16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11" xfId="0" applyFont="1" applyBorder="1" applyAlignment="1">
      <alignment vertical="center" wrapText="1"/>
    </xf>
    <xf numFmtId="0" fontId="51" fillId="0" borderId="17" xfId="0" applyFont="1" applyBorder="1" applyAlignment="1">
      <alignment horizontal="left" vertical="center" wrapText="1"/>
    </xf>
    <xf numFmtId="0" fontId="50" fillId="13" borderId="11" xfId="0" applyFont="1" applyFill="1" applyBorder="1" applyAlignment="1">
      <alignment horizontal="center" vertical="center" wrapText="1"/>
    </xf>
    <xf numFmtId="0" fontId="50" fillId="5" borderId="11" xfId="0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0" xfId="0" applyFont="1" applyAlignment="1">
      <alignment/>
    </xf>
    <xf numFmtId="0" fontId="51" fillId="0" borderId="11" xfId="0" applyFont="1" applyBorder="1" applyAlignment="1">
      <alignment vertical="center" wrapText="1"/>
    </xf>
    <xf numFmtId="0" fontId="51" fillId="0" borderId="11" xfId="0" applyFont="1" applyFill="1" applyBorder="1" applyAlignment="1">
      <alignment vertical="center" wrapText="1"/>
    </xf>
    <xf numFmtId="0" fontId="50" fillId="37" borderId="18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left" vertical="top" wrapText="1"/>
    </xf>
    <xf numFmtId="0" fontId="51" fillId="0" borderId="19" xfId="0" applyFont="1" applyBorder="1" applyAlignment="1">
      <alignment horizontal="left" vertical="top" wrapText="1"/>
    </xf>
    <xf numFmtId="0" fontId="51" fillId="0" borderId="20" xfId="0" applyFont="1" applyBorder="1" applyAlignment="1">
      <alignment vertical="top" wrapText="1"/>
    </xf>
    <xf numFmtId="0" fontId="51" fillId="0" borderId="21" xfId="0" applyFont="1" applyBorder="1" applyAlignment="1">
      <alignment vertical="top" wrapText="1"/>
    </xf>
    <xf numFmtId="0" fontId="50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0" fontId="52" fillId="0" borderId="10" xfId="0" applyFont="1" applyBorder="1" applyAlignment="1">
      <alignment vertical="center"/>
    </xf>
    <xf numFmtId="0" fontId="51" fillId="0" borderId="10" xfId="0" applyFont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51" fillId="0" borderId="23" xfId="0" applyFont="1" applyBorder="1" applyAlignment="1">
      <alignment vertical="top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3" fillId="0" borderId="0" xfId="0" applyFont="1" applyBorder="1" applyAlignment="1">
      <alignment vertical="center" wrapText="1"/>
    </xf>
    <xf numFmtId="0" fontId="10" fillId="0" borderId="20" xfId="0" applyFont="1" applyFill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2" fontId="51" fillId="0" borderId="24" xfId="0" applyNumberFormat="1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vertical="center" wrapText="1"/>
    </xf>
    <xf numFmtId="0" fontId="54" fillId="0" borderId="0" xfId="0" applyFont="1" applyAlignment="1">
      <alignment/>
    </xf>
    <xf numFmtId="0" fontId="55" fillId="0" borderId="11" xfId="0" applyFont="1" applyBorder="1" applyAlignment="1">
      <alignment horizontal="center"/>
    </xf>
    <xf numFmtId="0" fontId="54" fillId="0" borderId="11" xfId="0" applyFont="1" applyBorder="1" applyAlignment="1">
      <alignment/>
    </xf>
    <xf numFmtId="0" fontId="54" fillId="0" borderId="26" xfId="0" applyFont="1" applyBorder="1" applyAlignment="1">
      <alignment/>
    </xf>
    <xf numFmtId="0" fontId="55" fillId="0" borderId="23" xfId="0" applyFont="1" applyBorder="1" applyAlignment="1">
      <alignment/>
    </xf>
    <xf numFmtId="0" fontId="54" fillId="0" borderId="11" xfId="0" applyFont="1" applyBorder="1" applyAlignment="1">
      <alignment horizontal="center"/>
    </xf>
    <xf numFmtId="2" fontId="54" fillId="0" borderId="11" xfId="0" applyNumberFormat="1" applyFont="1" applyBorder="1" applyAlignment="1">
      <alignment horizontal="center"/>
    </xf>
    <xf numFmtId="0" fontId="51" fillId="0" borderId="11" xfId="0" applyFont="1" applyBorder="1" applyAlignment="1">
      <alignment horizontal="left" vertical="top" wrapText="1"/>
    </xf>
    <xf numFmtId="0" fontId="11" fillId="0" borderId="27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51" fillId="0" borderId="17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0" fillId="37" borderId="12" xfId="0" applyFont="1" applyFill="1" applyBorder="1" applyAlignment="1">
      <alignment horizontal="center" vertical="center" wrapText="1"/>
    </xf>
    <xf numFmtId="0" fontId="50" fillId="37" borderId="13" xfId="0" applyFont="1" applyFill="1" applyBorder="1" applyAlignment="1">
      <alignment horizontal="center" vertical="center" wrapText="1"/>
    </xf>
    <xf numFmtId="0" fontId="50" fillId="37" borderId="14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left" vertical="top" wrapText="1"/>
    </xf>
    <xf numFmtId="0" fontId="50" fillId="0" borderId="10" xfId="0" applyNumberFormat="1" applyFont="1" applyBorder="1" applyAlignment="1">
      <alignment horizontal="left" vertical="top" wrapText="1"/>
    </xf>
    <xf numFmtId="0" fontId="50" fillId="0" borderId="0" xfId="0" applyNumberFormat="1" applyFont="1" applyBorder="1" applyAlignment="1">
      <alignment horizontal="left" vertical="top" wrapText="1"/>
    </xf>
    <xf numFmtId="0" fontId="50" fillId="0" borderId="24" xfId="0" applyNumberFormat="1" applyFont="1" applyBorder="1" applyAlignment="1">
      <alignment horizontal="left" vertical="top" wrapText="1"/>
    </xf>
    <xf numFmtId="0" fontId="50" fillId="38" borderId="11" xfId="0" applyFont="1" applyFill="1" applyBorder="1" applyAlignment="1">
      <alignment horizontal="left" vertical="center" wrapText="1"/>
    </xf>
    <xf numFmtId="0" fontId="51" fillId="0" borderId="28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  <xf numFmtId="0" fontId="51" fillId="33" borderId="12" xfId="0" applyFont="1" applyFill="1" applyBorder="1" applyAlignment="1">
      <alignment horizontal="left" vertical="center" wrapText="1"/>
    </xf>
    <xf numFmtId="0" fontId="51" fillId="33" borderId="0" xfId="0" applyFont="1" applyFill="1" applyBorder="1" applyAlignment="1">
      <alignment horizontal="left" vertical="center" wrapText="1"/>
    </xf>
    <xf numFmtId="2" fontId="51" fillId="0" borderId="29" xfId="0" applyNumberFormat="1" applyFont="1" applyBorder="1" applyAlignment="1">
      <alignment horizontal="center" vertical="center" wrapText="1"/>
    </xf>
    <xf numFmtId="2" fontId="51" fillId="0" borderId="30" xfId="0" applyNumberFormat="1" applyFont="1" applyBorder="1" applyAlignment="1">
      <alignment horizontal="center" vertical="center" wrapText="1"/>
    </xf>
    <xf numFmtId="0" fontId="50" fillId="36" borderId="18" xfId="0" applyFont="1" applyFill="1" applyBorder="1" applyAlignment="1">
      <alignment horizontal="center" vertical="center" wrapText="1"/>
    </xf>
    <xf numFmtId="0" fontId="50" fillId="36" borderId="21" xfId="0" applyFont="1" applyFill="1" applyBorder="1" applyAlignment="1">
      <alignment horizontal="center" vertical="center" wrapText="1"/>
    </xf>
    <xf numFmtId="2" fontId="50" fillId="36" borderId="29" xfId="0" applyNumberFormat="1" applyFont="1" applyFill="1" applyBorder="1" applyAlignment="1">
      <alignment horizontal="center" vertical="center" wrapText="1"/>
    </xf>
    <xf numFmtId="2" fontId="50" fillId="36" borderId="30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vertical="center" wrapText="1"/>
    </xf>
    <xf numFmtId="2" fontId="50" fillId="6" borderId="29" xfId="0" applyNumberFormat="1" applyFont="1" applyFill="1" applyBorder="1" applyAlignment="1">
      <alignment horizontal="center" vertical="center" wrapText="1"/>
    </xf>
    <xf numFmtId="2" fontId="50" fillId="6" borderId="30" xfId="0" applyNumberFormat="1" applyFont="1" applyFill="1" applyBorder="1" applyAlignment="1">
      <alignment horizontal="center" vertical="center" wrapText="1"/>
    </xf>
    <xf numFmtId="0" fontId="50" fillId="6" borderId="13" xfId="0" applyFont="1" applyFill="1" applyBorder="1" applyAlignment="1">
      <alignment horizontal="left" vertical="center" wrapText="1"/>
    </xf>
    <xf numFmtId="0" fontId="50" fillId="6" borderId="22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vertical="center" wrapText="1"/>
    </xf>
    <xf numFmtId="0" fontId="51" fillId="0" borderId="10" xfId="0" applyNumberFormat="1" applyFont="1" applyBorder="1" applyAlignment="1">
      <alignment horizontal="left" vertical="top" wrapText="1"/>
    </xf>
    <xf numFmtId="0" fontId="51" fillId="0" borderId="0" xfId="0" applyNumberFormat="1" applyFont="1" applyBorder="1" applyAlignment="1">
      <alignment horizontal="left" vertical="top" wrapText="1"/>
    </xf>
    <xf numFmtId="0" fontId="51" fillId="0" borderId="24" xfId="0" applyNumberFormat="1" applyFont="1" applyBorder="1" applyAlignment="1">
      <alignment horizontal="left" vertical="top" wrapText="1"/>
    </xf>
    <xf numFmtId="0" fontId="51" fillId="0" borderId="22" xfId="0" applyNumberFormat="1" applyFont="1" applyBorder="1" applyAlignment="1">
      <alignment horizontal="left" vertical="top" wrapText="1"/>
    </xf>
    <xf numFmtId="0" fontId="51" fillId="0" borderId="19" xfId="0" applyNumberFormat="1" applyFont="1" applyBorder="1" applyAlignment="1">
      <alignment horizontal="left" vertical="top" wrapText="1"/>
    </xf>
    <xf numFmtId="0" fontId="51" fillId="0" borderId="25" xfId="0" applyNumberFormat="1" applyFont="1" applyBorder="1" applyAlignment="1">
      <alignment horizontal="left" vertical="top" wrapText="1"/>
    </xf>
    <xf numFmtId="0" fontId="11" fillId="6" borderId="13" xfId="0" applyFont="1" applyFill="1" applyBorder="1" applyAlignment="1">
      <alignment horizontal="left" vertical="center" wrapText="1"/>
    </xf>
    <xf numFmtId="0" fontId="11" fillId="6" borderId="22" xfId="0" applyFont="1" applyFill="1" applyBorder="1" applyAlignment="1">
      <alignment horizontal="left" vertical="center" wrapText="1"/>
    </xf>
    <xf numFmtId="2" fontId="50" fillId="5" borderId="29" xfId="0" applyNumberFormat="1" applyFont="1" applyFill="1" applyBorder="1" applyAlignment="1">
      <alignment horizontal="center" vertical="center" wrapText="1"/>
    </xf>
    <xf numFmtId="2" fontId="50" fillId="5" borderId="30" xfId="0" applyNumberFormat="1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vertical="center" wrapText="1"/>
    </xf>
    <xf numFmtId="0" fontId="50" fillId="7" borderId="11" xfId="0" applyFont="1" applyFill="1" applyBorder="1" applyAlignment="1">
      <alignment vertical="center" wrapText="1"/>
    </xf>
    <xf numFmtId="2" fontId="50" fillId="7" borderId="29" xfId="0" applyNumberFormat="1" applyFont="1" applyFill="1" applyBorder="1" applyAlignment="1">
      <alignment horizontal="center" vertical="center" wrapText="1"/>
    </xf>
    <xf numFmtId="2" fontId="50" fillId="7" borderId="30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2" fontId="50" fillId="4" borderId="29" xfId="0" applyNumberFormat="1" applyFont="1" applyFill="1" applyBorder="1" applyAlignment="1">
      <alignment horizontal="center" vertical="center" wrapText="1"/>
    </xf>
    <xf numFmtId="2" fontId="50" fillId="4" borderId="30" xfId="0" applyNumberFormat="1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vertical="center" wrapText="1"/>
    </xf>
    <xf numFmtId="0" fontId="11" fillId="4" borderId="11" xfId="0" applyFont="1" applyFill="1" applyBorder="1" applyAlignment="1">
      <alignment vertical="center" wrapText="1"/>
    </xf>
    <xf numFmtId="0" fontId="50" fillId="38" borderId="11" xfId="0" applyFont="1" applyFill="1" applyBorder="1" applyAlignment="1">
      <alignment horizontal="center" vertical="center" wrapText="1"/>
    </xf>
    <xf numFmtId="2" fontId="50" fillId="34" borderId="29" xfId="0" applyNumberFormat="1" applyFont="1" applyFill="1" applyBorder="1" applyAlignment="1">
      <alignment horizontal="center" vertical="center" wrapText="1"/>
    </xf>
    <xf numFmtId="2" fontId="50" fillId="34" borderId="30" xfId="0" applyNumberFormat="1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vertical="center" wrapText="1"/>
    </xf>
    <xf numFmtId="0" fontId="50" fillId="5" borderId="11" xfId="0" applyFont="1" applyFill="1" applyBorder="1" applyAlignment="1">
      <alignment horizontal="center" vertical="center" wrapText="1"/>
    </xf>
    <xf numFmtId="2" fontId="50" fillId="5" borderId="11" xfId="0" applyNumberFormat="1" applyFont="1" applyFill="1" applyBorder="1" applyAlignment="1">
      <alignment horizontal="center" vertical="center" wrapText="1"/>
    </xf>
    <xf numFmtId="0" fontId="50" fillId="38" borderId="13" xfId="0" applyFont="1" applyFill="1" applyBorder="1" applyAlignment="1">
      <alignment horizontal="center" vertical="center" wrapText="1"/>
    </xf>
    <xf numFmtId="0" fontId="50" fillId="38" borderId="12" xfId="0" applyFont="1" applyFill="1" applyBorder="1" applyAlignment="1">
      <alignment horizontal="center" vertical="center" wrapText="1"/>
    </xf>
    <xf numFmtId="0" fontId="50" fillId="38" borderId="14" xfId="0" applyFont="1" applyFill="1" applyBorder="1" applyAlignment="1">
      <alignment horizontal="center" vertical="center" wrapText="1"/>
    </xf>
    <xf numFmtId="0" fontId="50" fillId="38" borderId="22" xfId="0" applyFont="1" applyFill="1" applyBorder="1" applyAlignment="1">
      <alignment horizontal="center" vertical="center" wrapText="1"/>
    </xf>
    <xf numFmtId="0" fontId="50" fillId="38" borderId="19" xfId="0" applyFont="1" applyFill="1" applyBorder="1" applyAlignment="1">
      <alignment horizontal="center" vertical="center" wrapText="1"/>
    </xf>
    <xf numFmtId="0" fontId="50" fillId="38" borderId="25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2" fontId="51" fillId="0" borderId="11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left"/>
    </xf>
    <xf numFmtId="0" fontId="53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0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 wrapText="1"/>
    </xf>
    <xf numFmtId="0" fontId="50" fillId="0" borderId="23" xfId="0" applyFont="1" applyBorder="1" applyAlignment="1">
      <alignment horizontal="left" vertical="center" wrapText="1"/>
    </xf>
    <xf numFmtId="0" fontId="50" fillId="0" borderId="26" xfId="0" applyFont="1" applyBorder="1" applyAlignment="1">
      <alignment horizontal="left" vertical="center" wrapText="1"/>
    </xf>
    <xf numFmtId="0" fontId="53" fillId="0" borderId="28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/>
    </xf>
    <xf numFmtId="0" fontId="51" fillId="0" borderId="24" xfId="0" applyFont="1" applyBorder="1" applyAlignment="1">
      <alignment horizontal="left"/>
    </xf>
    <xf numFmtId="0" fontId="51" fillId="0" borderId="19" xfId="0" applyFont="1" applyBorder="1" applyAlignment="1">
      <alignment horizontal="left"/>
    </xf>
    <xf numFmtId="0" fontId="51" fillId="0" borderId="25" xfId="0" applyFont="1" applyBorder="1" applyAlignment="1">
      <alignment horizontal="left"/>
    </xf>
    <xf numFmtId="0" fontId="53" fillId="0" borderId="0" xfId="0" applyFont="1" applyAlignment="1">
      <alignment horizontal="left"/>
    </xf>
    <xf numFmtId="0" fontId="51" fillId="0" borderId="12" xfId="0" applyFont="1" applyBorder="1" applyAlignment="1">
      <alignment horizontal="left"/>
    </xf>
    <xf numFmtId="0" fontId="51" fillId="0" borderId="14" xfId="0" applyFont="1" applyBorder="1" applyAlignment="1">
      <alignment horizontal="left"/>
    </xf>
    <xf numFmtId="0" fontId="50" fillId="13" borderId="11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10" fillId="0" borderId="11" xfId="0" applyFont="1" applyBorder="1" applyAlignment="1">
      <alignment horizontal="left" vertical="top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0</xdr:row>
      <xdr:rowOff>19050</xdr:rowOff>
    </xdr:from>
    <xdr:to>
      <xdr:col>7</xdr:col>
      <xdr:colOff>323850</xdr:colOff>
      <xdr:row>4</xdr:row>
      <xdr:rowOff>19050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19050"/>
          <a:ext cx="8096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38100</xdr:colOff>
      <xdr:row>1</xdr:row>
      <xdr:rowOff>57150</xdr:rowOff>
    </xdr:from>
    <xdr:to>
      <xdr:col>18</xdr:col>
      <xdr:colOff>361950</xdr:colOff>
      <xdr:row>3</xdr:row>
      <xdr:rowOff>19050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267325" y="247650"/>
          <a:ext cx="2486025" cy="3429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RMUTSV 5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ส+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FORM 10 :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สรุปคะแนน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4:T240"/>
  <sheetViews>
    <sheetView zoomScalePageLayoutView="0" workbookViewId="0" topLeftCell="A31">
      <selection activeCell="V234" sqref="V234"/>
    </sheetView>
  </sheetViews>
  <sheetFormatPr defaultColWidth="9.140625" defaultRowHeight="15"/>
  <cols>
    <col min="1" max="1" width="37.421875" style="0" customWidth="1"/>
    <col min="2" max="2" width="4.8515625" style="0" customWidth="1"/>
    <col min="3" max="3" width="2.00390625" style="0" customWidth="1"/>
    <col min="4" max="5" width="4.8515625" style="0" customWidth="1"/>
    <col min="6" max="6" width="2.421875" style="0" customWidth="1"/>
    <col min="7" max="8" width="4.8515625" style="0" customWidth="1"/>
    <col min="9" max="9" width="2.57421875" style="0" customWidth="1"/>
    <col min="10" max="11" width="4.8515625" style="0" customWidth="1"/>
    <col min="12" max="12" width="2.421875" style="0" customWidth="1"/>
    <col min="13" max="14" width="4.8515625" style="0" customWidth="1"/>
    <col min="15" max="15" width="2.7109375" style="0" customWidth="1"/>
    <col min="16" max="16" width="4.8515625" style="0" customWidth="1"/>
    <col min="17" max="17" width="6.57421875" style="0" customWidth="1"/>
    <col min="18" max="18" width="6.140625" style="0" customWidth="1"/>
    <col min="19" max="19" width="7.00390625" style="0" customWidth="1"/>
  </cols>
  <sheetData>
    <row r="4" ht="14.25">
      <c r="A4" s="1"/>
    </row>
    <row r="5" spans="1:20" ht="21.75">
      <c r="A5" s="149" t="s">
        <v>0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</row>
    <row r="6" spans="1:20" ht="14.25">
      <c r="A6" s="150" t="s">
        <v>1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</row>
    <row r="7" spans="1:20" ht="18.75">
      <c r="A7" s="151" t="s">
        <v>41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</row>
    <row r="8" spans="1:20" ht="43.5" customHeight="1">
      <c r="A8" s="152" t="s">
        <v>163</v>
      </c>
      <c r="B8" s="152"/>
      <c r="C8" s="152"/>
      <c r="D8" s="152"/>
      <c r="E8" s="152"/>
      <c r="F8" s="153" t="s">
        <v>164</v>
      </c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2"/>
    </row>
    <row r="9" spans="1:17" s="3" customFormat="1" ht="21.75" customHeight="1">
      <c r="A9" s="155" t="s">
        <v>165</v>
      </c>
      <c r="B9" s="156"/>
      <c r="C9" s="156"/>
      <c r="D9" s="156"/>
      <c r="E9" s="156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</row>
    <row r="10" spans="1:20" s="3" customFormat="1" ht="25.5" customHeight="1">
      <c r="A10" s="68" t="s">
        <v>132</v>
      </c>
      <c r="B10" s="157" t="s">
        <v>144</v>
      </c>
      <c r="C10" s="157"/>
      <c r="D10" s="157"/>
      <c r="E10" s="157"/>
      <c r="F10" s="157"/>
      <c r="G10" s="157"/>
      <c r="H10" s="157"/>
      <c r="I10" s="157"/>
      <c r="J10" s="157"/>
      <c r="K10" s="157"/>
      <c r="L10" s="162" t="s">
        <v>154</v>
      </c>
      <c r="M10" s="162"/>
      <c r="N10" s="162"/>
      <c r="O10" s="162"/>
      <c r="P10" s="162"/>
      <c r="Q10" s="162"/>
      <c r="R10" s="162"/>
      <c r="S10" s="162"/>
      <c r="T10" s="50"/>
    </row>
    <row r="11" spans="1:20" s="3" customFormat="1" ht="25.5" customHeight="1">
      <c r="A11" s="38" t="s">
        <v>133</v>
      </c>
      <c r="B11" s="84" t="s">
        <v>145</v>
      </c>
      <c r="C11" s="84"/>
      <c r="D11" s="84"/>
      <c r="E11" s="84"/>
      <c r="F11" s="84"/>
      <c r="G11" s="84"/>
      <c r="H11" s="84"/>
      <c r="I11" s="84"/>
      <c r="J11" s="84"/>
      <c r="K11" s="84"/>
      <c r="L11" s="146" t="s">
        <v>155</v>
      </c>
      <c r="M11" s="146"/>
      <c r="N11" s="146"/>
      <c r="O11" s="146"/>
      <c r="P11" s="146"/>
      <c r="Q11" s="146"/>
      <c r="R11" s="146"/>
      <c r="S11" s="146"/>
      <c r="T11" s="50"/>
    </row>
    <row r="12" spans="1:20" s="3" customFormat="1" ht="25.5" customHeight="1">
      <c r="A12" s="38" t="s">
        <v>134</v>
      </c>
      <c r="B12" s="84" t="s">
        <v>146</v>
      </c>
      <c r="C12" s="84"/>
      <c r="D12" s="84"/>
      <c r="E12" s="84"/>
      <c r="F12" s="84"/>
      <c r="G12" s="84"/>
      <c r="H12" s="84"/>
      <c r="I12" s="84"/>
      <c r="J12" s="84"/>
      <c r="K12" s="84"/>
      <c r="L12" s="146" t="s">
        <v>156</v>
      </c>
      <c r="M12" s="146"/>
      <c r="N12" s="146"/>
      <c r="O12" s="146"/>
      <c r="P12" s="146"/>
      <c r="Q12" s="146"/>
      <c r="R12" s="146"/>
      <c r="S12" s="146"/>
      <c r="T12" s="50"/>
    </row>
    <row r="13" spans="1:20" s="3" customFormat="1" ht="25.5" customHeight="1">
      <c r="A13" s="38" t="s">
        <v>135</v>
      </c>
      <c r="B13" s="84" t="s">
        <v>147</v>
      </c>
      <c r="C13" s="84"/>
      <c r="D13" s="84"/>
      <c r="E13" s="84"/>
      <c r="F13" s="84"/>
      <c r="G13" s="84"/>
      <c r="H13" s="84"/>
      <c r="I13" s="84"/>
      <c r="J13" s="84"/>
      <c r="K13" s="84"/>
      <c r="L13" s="146" t="s">
        <v>157</v>
      </c>
      <c r="M13" s="146"/>
      <c r="N13" s="146"/>
      <c r="O13" s="146"/>
      <c r="P13" s="146"/>
      <c r="Q13" s="146"/>
      <c r="R13" s="146"/>
      <c r="S13" s="146"/>
      <c r="T13" s="50"/>
    </row>
    <row r="14" spans="1:20" s="3" customFormat="1" ht="25.5" customHeight="1">
      <c r="A14" s="38" t="s">
        <v>136</v>
      </c>
      <c r="B14" s="157" t="s">
        <v>148</v>
      </c>
      <c r="C14" s="157"/>
      <c r="D14" s="157"/>
      <c r="E14" s="157"/>
      <c r="F14" s="157"/>
      <c r="G14" s="157"/>
      <c r="H14" s="157"/>
      <c r="I14" s="157"/>
      <c r="J14" s="157"/>
      <c r="K14" s="157"/>
      <c r="L14" s="146" t="s">
        <v>158</v>
      </c>
      <c r="M14" s="146"/>
      <c r="N14" s="146"/>
      <c r="O14" s="146"/>
      <c r="P14" s="146"/>
      <c r="Q14" s="146"/>
      <c r="R14" s="146"/>
      <c r="S14" s="146"/>
      <c r="T14" s="50"/>
    </row>
    <row r="15" spans="1:20" s="3" customFormat="1" ht="25.5" customHeight="1">
      <c r="A15" s="38" t="s">
        <v>137</v>
      </c>
      <c r="B15" s="84" t="s">
        <v>149</v>
      </c>
      <c r="C15" s="84"/>
      <c r="D15" s="84"/>
      <c r="E15" s="84"/>
      <c r="F15" s="84"/>
      <c r="G15" s="84"/>
      <c r="H15" s="84"/>
      <c r="I15" s="84"/>
      <c r="J15" s="84"/>
      <c r="K15" s="84"/>
      <c r="L15" s="146" t="s">
        <v>159</v>
      </c>
      <c r="M15" s="146"/>
      <c r="N15" s="146"/>
      <c r="O15" s="146"/>
      <c r="P15" s="146"/>
      <c r="Q15" s="146"/>
      <c r="R15" s="146"/>
      <c r="S15" s="146"/>
      <c r="T15" s="50"/>
    </row>
    <row r="16" spans="1:20" s="3" customFormat="1" ht="25.5" customHeight="1">
      <c r="A16" s="68" t="s">
        <v>138</v>
      </c>
      <c r="B16" s="84" t="s">
        <v>150</v>
      </c>
      <c r="C16" s="84"/>
      <c r="D16" s="84"/>
      <c r="E16" s="84"/>
      <c r="F16" s="84"/>
      <c r="G16" s="84"/>
      <c r="H16" s="84"/>
      <c r="I16" s="84"/>
      <c r="J16" s="84"/>
      <c r="K16" s="84"/>
      <c r="L16" s="146" t="s">
        <v>160</v>
      </c>
      <c r="M16" s="146"/>
      <c r="N16" s="146"/>
      <c r="O16" s="146"/>
      <c r="P16" s="146"/>
      <c r="Q16" s="146"/>
      <c r="R16" s="146"/>
      <c r="S16" s="146"/>
      <c r="T16" s="50"/>
    </row>
    <row r="17" spans="1:20" s="3" customFormat="1" ht="25.5" customHeight="1">
      <c r="A17" s="38" t="s">
        <v>139</v>
      </c>
      <c r="B17" s="84" t="s">
        <v>151</v>
      </c>
      <c r="C17" s="84"/>
      <c r="D17" s="84"/>
      <c r="E17" s="84"/>
      <c r="F17" s="84"/>
      <c r="G17" s="84"/>
      <c r="H17" s="84"/>
      <c r="I17" s="84"/>
      <c r="J17" s="84"/>
      <c r="K17" s="84"/>
      <c r="L17" s="146" t="s">
        <v>161</v>
      </c>
      <c r="M17" s="146"/>
      <c r="N17" s="146"/>
      <c r="O17" s="146"/>
      <c r="P17" s="146"/>
      <c r="Q17" s="146"/>
      <c r="R17" s="146"/>
      <c r="S17" s="146"/>
      <c r="T17" s="50"/>
    </row>
    <row r="18" spans="1:20" s="3" customFormat="1" ht="25.5" customHeight="1">
      <c r="A18" s="38" t="s">
        <v>140</v>
      </c>
      <c r="B18" s="84" t="s">
        <v>152</v>
      </c>
      <c r="C18" s="84"/>
      <c r="D18" s="84"/>
      <c r="E18" s="84"/>
      <c r="F18" s="84"/>
      <c r="G18" s="84"/>
      <c r="H18" s="84"/>
      <c r="I18" s="84"/>
      <c r="J18" s="84"/>
      <c r="K18" s="84"/>
      <c r="L18" s="146" t="s">
        <v>162</v>
      </c>
      <c r="M18" s="146"/>
      <c r="N18" s="146"/>
      <c r="O18" s="146"/>
      <c r="P18" s="146"/>
      <c r="Q18" s="146"/>
      <c r="R18" s="146"/>
      <c r="S18" s="146"/>
      <c r="T18" s="50"/>
    </row>
    <row r="19" spans="1:20" s="3" customFormat="1" ht="25.5" customHeight="1">
      <c r="A19" s="38" t="s">
        <v>141</v>
      </c>
      <c r="B19" s="84" t="s">
        <v>153</v>
      </c>
      <c r="C19" s="84"/>
      <c r="D19" s="84"/>
      <c r="E19" s="84"/>
      <c r="F19" s="84"/>
      <c r="G19" s="84"/>
      <c r="H19" s="84"/>
      <c r="I19" s="84"/>
      <c r="J19" s="84"/>
      <c r="K19" s="84"/>
      <c r="L19" s="148"/>
      <c r="M19" s="148"/>
      <c r="N19" s="148"/>
      <c r="O19" s="148"/>
      <c r="P19" s="148"/>
      <c r="Q19" s="148"/>
      <c r="R19" s="148"/>
      <c r="S19" s="148"/>
      <c r="T19" s="50"/>
    </row>
    <row r="20" spans="1:20" s="3" customFormat="1" ht="25.5" customHeight="1">
      <c r="A20" s="38" t="s">
        <v>142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8"/>
      <c r="M20" s="148"/>
      <c r="N20" s="148"/>
      <c r="O20" s="148"/>
      <c r="P20" s="148"/>
      <c r="Q20" s="148"/>
      <c r="R20" s="148"/>
      <c r="S20" s="148"/>
      <c r="T20" s="50"/>
    </row>
    <row r="21" spans="1:20" s="3" customFormat="1" ht="25.5" customHeight="1">
      <c r="A21" s="38" t="s">
        <v>143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8"/>
      <c r="M21" s="148"/>
      <c r="N21" s="148"/>
      <c r="O21" s="148"/>
      <c r="P21" s="148"/>
      <c r="Q21" s="148"/>
      <c r="R21" s="148"/>
      <c r="S21" s="148"/>
      <c r="T21" s="50"/>
    </row>
    <row r="22" ht="18.75">
      <c r="A22" s="2" t="s">
        <v>20</v>
      </c>
    </row>
    <row r="23" spans="1:13" ht="69.75" customHeight="1">
      <c r="A23" s="46" t="s">
        <v>2</v>
      </c>
      <c r="B23" s="165" t="s">
        <v>22</v>
      </c>
      <c r="C23" s="165"/>
      <c r="D23" s="165"/>
      <c r="E23" s="165" t="s">
        <v>21</v>
      </c>
      <c r="F23" s="165"/>
      <c r="G23" s="165"/>
      <c r="H23" s="165" t="s">
        <v>24</v>
      </c>
      <c r="I23" s="165"/>
      <c r="J23" s="165"/>
      <c r="K23" s="4"/>
      <c r="L23" s="8"/>
      <c r="M23" s="8"/>
    </row>
    <row r="24" spans="1:13" ht="28.5" customHeight="1">
      <c r="A24" s="44" t="s">
        <v>3</v>
      </c>
      <c r="B24" s="144">
        <v>2</v>
      </c>
      <c r="C24" s="144"/>
      <c r="D24" s="144"/>
      <c r="E24" s="144">
        <v>2</v>
      </c>
      <c r="F24" s="144"/>
      <c r="G24" s="144"/>
      <c r="H24" s="145">
        <f>E24/B24*100</f>
        <v>100</v>
      </c>
      <c r="I24" s="145"/>
      <c r="J24" s="145"/>
      <c r="K24" s="5"/>
      <c r="L24" s="9"/>
      <c r="M24" s="9"/>
    </row>
    <row r="25" spans="1:13" ht="28.5" customHeight="1">
      <c r="A25" s="44" t="s">
        <v>4</v>
      </c>
      <c r="B25" s="144">
        <v>6</v>
      </c>
      <c r="C25" s="144"/>
      <c r="D25" s="144"/>
      <c r="E25" s="144">
        <v>6</v>
      </c>
      <c r="F25" s="144"/>
      <c r="G25" s="144"/>
      <c r="H25" s="145">
        <f>E25/B25*100</f>
        <v>100</v>
      </c>
      <c r="I25" s="145"/>
      <c r="J25" s="145"/>
      <c r="K25" s="5"/>
      <c r="L25" s="9"/>
      <c r="M25" s="9"/>
    </row>
    <row r="26" spans="1:13" ht="28.5" customHeight="1">
      <c r="A26" s="44" t="s">
        <v>5</v>
      </c>
      <c r="B26" s="144">
        <v>41</v>
      </c>
      <c r="C26" s="144"/>
      <c r="D26" s="144"/>
      <c r="E26" s="144">
        <v>41</v>
      </c>
      <c r="F26" s="144"/>
      <c r="G26" s="144"/>
      <c r="H26" s="145">
        <f>E26/B26*100</f>
        <v>100</v>
      </c>
      <c r="I26" s="145"/>
      <c r="J26" s="145"/>
      <c r="K26" s="5"/>
      <c r="L26" s="9"/>
      <c r="M26" s="9"/>
    </row>
    <row r="27" spans="1:13" ht="28.5" customHeight="1">
      <c r="A27" s="51" t="s">
        <v>113</v>
      </c>
      <c r="B27" s="144">
        <v>4</v>
      </c>
      <c r="C27" s="144"/>
      <c r="D27" s="144"/>
      <c r="E27" s="144">
        <v>4</v>
      </c>
      <c r="F27" s="144"/>
      <c r="G27" s="144"/>
      <c r="H27" s="145">
        <f>E27/B27*100</f>
        <v>100</v>
      </c>
      <c r="I27" s="145"/>
      <c r="J27" s="145"/>
      <c r="K27" s="6"/>
      <c r="L27" s="10"/>
      <c r="M27" s="10"/>
    </row>
    <row r="28" spans="1:13" ht="24" customHeight="1">
      <c r="A28" s="47" t="s">
        <v>25</v>
      </c>
      <c r="B28" s="136">
        <f>SUM(B24:B27)</f>
        <v>53</v>
      </c>
      <c r="C28" s="136"/>
      <c r="D28" s="136"/>
      <c r="E28" s="136">
        <f>SUM(E24:E27)</f>
        <v>53</v>
      </c>
      <c r="F28" s="136"/>
      <c r="G28" s="136"/>
      <c r="H28" s="137">
        <f>E28/B28*100</f>
        <v>100</v>
      </c>
      <c r="I28" s="137"/>
      <c r="J28" s="137"/>
      <c r="K28" s="6"/>
      <c r="L28" s="10"/>
      <c r="M28" s="10"/>
    </row>
    <row r="29" spans="1:20" ht="24.75" customHeight="1">
      <c r="A29" s="84" t="s">
        <v>23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</row>
    <row r="30" spans="1:20" ht="24.75" customHeight="1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</row>
    <row r="31" spans="1:20" ht="24.75" customHeight="1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</row>
    <row r="32" spans="1:20" ht="24.75" customHeight="1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</row>
    <row r="33" spans="1:20" ht="24.75" customHeight="1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</row>
    <row r="34" spans="1:20" ht="24.75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</row>
    <row r="35" spans="1:20" ht="24.75" customHeight="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</row>
    <row r="36" spans="1:20" ht="24.75" customHeight="1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</row>
    <row r="37" spans="1:20" ht="24.75" customHeight="1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</row>
    <row r="38" spans="1:20" ht="24.75" customHeight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</row>
    <row r="39" ht="18.75">
      <c r="A39" s="2" t="s">
        <v>7</v>
      </c>
    </row>
    <row r="40" spans="1:19" ht="21.75" customHeight="1">
      <c r="A40" s="132" t="s">
        <v>26</v>
      </c>
      <c r="B40" s="138" t="s">
        <v>8</v>
      </c>
      <c r="C40" s="139"/>
      <c r="D40" s="140"/>
      <c r="E40" s="138" t="s">
        <v>9</v>
      </c>
      <c r="F40" s="139"/>
      <c r="G40" s="140"/>
      <c r="H40" s="138" t="s">
        <v>10</v>
      </c>
      <c r="I40" s="139"/>
      <c r="J40" s="140"/>
      <c r="K40" s="138" t="s">
        <v>11</v>
      </c>
      <c r="L40" s="139"/>
      <c r="M40" s="140"/>
      <c r="N40" s="138" t="s">
        <v>12</v>
      </c>
      <c r="O40" s="139"/>
      <c r="P40" s="140"/>
      <c r="Q40" s="132" t="s">
        <v>13</v>
      </c>
      <c r="R40" s="132"/>
      <c r="S40" s="132"/>
    </row>
    <row r="41" spans="1:19" ht="18.75">
      <c r="A41" s="132"/>
      <c r="B41" s="141"/>
      <c r="C41" s="142"/>
      <c r="D41" s="143"/>
      <c r="E41" s="141"/>
      <c r="F41" s="142"/>
      <c r="G41" s="143"/>
      <c r="H41" s="141"/>
      <c r="I41" s="142"/>
      <c r="J41" s="143"/>
      <c r="K41" s="141"/>
      <c r="L41" s="142"/>
      <c r="M41" s="143"/>
      <c r="N41" s="141"/>
      <c r="O41" s="142"/>
      <c r="P41" s="143"/>
      <c r="Q41" s="132" t="s">
        <v>14</v>
      </c>
      <c r="R41" s="132"/>
      <c r="S41" s="132"/>
    </row>
    <row r="42" spans="1:19" ht="20.25" customHeight="1">
      <c r="A42" s="135" t="s">
        <v>3</v>
      </c>
      <c r="B42" s="17">
        <f>B44+B46</f>
        <v>30</v>
      </c>
      <c r="C42" s="16" t="s">
        <v>29</v>
      </c>
      <c r="D42" s="17">
        <f>D44+D46</f>
        <v>34</v>
      </c>
      <c r="E42" s="17">
        <f>E44+E46</f>
        <v>29</v>
      </c>
      <c r="F42" s="16" t="s">
        <v>29</v>
      </c>
      <c r="G42" s="17">
        <f>G44+G46</f>
        <v>38</v>
      </c>
      <c r="H42" s="17">
        <f>H44+H46</f>
        <v>25</v>
      </c>
      <c r="I42" s="16" t="s">
        <v>29</v>
      </c>
      <c r="J42" s="17">
        <f>J44+J46</f>
        <v>26</v>
      </c>
      <c r="K42" s="17">
        <f>K44+K46</f>
        <v>20</v>
      </c>
      <c r="L42" s="16" t="s">
        <v>29</v>
      </c>
      <c r="M42" s="17">
        <f>M44+M46</f>
        <v>24</v>
      </c>
      <c r="N42" s="17">
        <f>N44+N46</f>
        <v>20</v>
      </c>
      <c r="O42" s="16" t="s">
        <v>29</v>
      </c>
      <c r="P42" s="17">
        <f>P44+P46</f>
        <v>26</v>
      </c>
      <c r="Q42" s="17">
        <f>Q44+Q46</f>
        <v>124</v>
      </c>
      <c r="R42" s="16" t="s">
        <v>29</v>
      </c>
      <c r="S42" s="17">
        <f>S44+S46</f>
        <v>148</v>
      </c>
    </row>
    <row r="43" spans="1:19" ht="20.25" customHeight="1">
      <c r="A43" s="135"/>
      <c r="B43" s="18" t="s">
        <v>30</v>
      </c>
      <c r="C43" s="133">
        <f>B42/D42*100</f>
        <v>88.23529411764706</v>
      </c>
      <c r="D43" s="134"/>
      <c r="E43" s="18" t="s">
        <v>30</v>
      </c>
      <c r="F43" s="133">
        <f>E42/G42*100</f>
        <v>76.31578947368422</v>
      </c>
      <c r="G43" s="134"/>
      <c r="H43" s="18" t="s">
        <v>30</v>
      </c>
      <c r="I43" s="133">
        <f>H42/J42*100</f>
        <v>96.15384615384616</v>
      </c>
      <c r="J43" s="134"/>
      <c r="K43" s="18" t="s">
        <v>30</v>
      </c>
      <c r="L43" s="133">
        <f>K42/M42*100</f>
        <v>83.33333333333334</v>
      </c>
      <c r="M43" s="134"/>
      <c r="N43" s="18" t="s">
        <v>30</v>
      </c>
      <c r="O43" s="133">
        <f>N42/P42*100</f>
        <v>76.92307692307693</v>
      </c>
      <c r="P43" s="134"/>
      <c r="Q43" s="18" t="s">
        <v>30</v>
      </c>
      <c r="R43" s="133">
        <f>Q42/S42*100</f>
        <v>83.78378378378379</v>
      </c>
      <c r="S43" s="134"/>
    </row>
    <row r="44" spans="1:19" ht="20.25" customHeight="1">
      <c r="A44" s="130" t="s">
        <v>50</v>
      </c>
      <c r="B44" s="19">
        <v>13</v>
      </c>
      <c r="C44" s="11" t="s">
        <v>29</v>
      </c>
      <c r="D44" s="14">
        <v>17</v>
      </c>
      <c r="E44" s="19">
        <v>14</v>
      </c>
      <c r="F44" s="11" t="s">
        <v>29</v>
      </c>
      <c r="G44" s="14">
        <v>19</v>
      </c>
      <c r="H44" s="19">
        <v>12</v>
      </c>
      <c r="I44" s="11" t="s">
        <v>29</v>
      </c>
      <c r="J44" s="14">
        <v>13</v>
      </c>
      <c r="K44" s="19">
        <v>11</v>
      </c>
      <c r="L44" s="11" t="s">
        <v>29</v>
      </c>
      <c r="M44" s="14">
        <v>12</v>
      </c>
      <c r="N44" s="19">
        <v>10</v>
      </c>
      <c r="O44" s="11" t="s">
        <v>29</v>
      </c>
      <c r="P44" s="14">
        <v>13</v>
      </c>
      <c r="Q44" s="13">
        <f>B44+E44+H44+K44+N44</f>
        <v>60</v>
      </c>
      <c r="R44" s="11" t="s">
        <v>29</v>
      </c>
      <c r="S44" s="14">
        <f>D44+G44+J44+M44+P44</f>
        <v>74</v>
      </c>
    </row>
    <row r="45" spans="1:19" ht="20.25" customHeight="1">
      <c r="A45" s="130"/>
      <c r="B45" s="15" t="s">
        <v>30</v>
      </c>
      <c r="C45" s="97">
        <f>B44/D44*100</f>
        <v>76.47058823529412</v>
      </c>
      <c r="D45" s="98"/>
      <c r="E45" s="15" t="s">
        <v>30</v>
      </c>
      <c r="F45" s="97">
        <f>E44/G44*100</f>
        <v>73.68421052631578</v>
      </c>
      <c r="G45" s="98"/>
      <c r="H45" s="15" t="s">
        <v>30</v>
      </c>
      <c r="I45" s="97">
        <f>H44/J44*100</f>
        <v>92.3076923076923</v>
      </c>
      <c r="J45" s="98"/>
      <c r="K45" s="15" t="s">
        <v>30</v>
      </c>
      <c r="L45" s="97">
        <f>K44/M44*100</f>
        <v>91.66666666666666</v>
      </c>
      <c r="M45" s="98"/>
      <c r="N45" s="15" t="s">
        <v>30</v>
      </c>
      <c r="O45" s="97">
        <f>N44/P44*100</f>
        <v>76.92307692307693</v>
      </c>
      <c r="P45" s="98"/>
      <c r="Q45" s="15" t="s">
        <v>30</v>
      </c>
      <c r="R45" s="97">
        <f>Q44/S44*100</f>
        <v>81.08108108108108</v>
      </c>
      <c r="S45" s="98"/>
    </row>
    <row r="46" spans="1:19" ht="20.25" customHeight="1">
      <c r="A46" s="130" t="s">
        <v>51</v>
      </c>
      <c r="B46" s="19">
        <v>17</v>
      </c>
      <c r="C46" s="11" t="s">
        <v>29</v>
      </c>
      <c r="D46" s="14">
        <v>17</v>
      </c>
      <c r="E46" s="19">
        <v>15</v>
      </c>
      <c r="F46" s="11" t="s">
        <v>29</v>
      </c>
      <c r="G46" s="14">
        <v>19</v>
      </c>
      <c r="H46" s="19">
        <v>13</v>
      </c>
      <c r="I46" s="11" t="s">
        <v>29</v>
      </c>
      <c r="J46" s="14">
        <v>13</v>
      </c>
      <c r="K46" s="19">
        <v>9</v>
      </c>
      <c r="L46" s="11" t="s">
        <v>29</v>
      </c>
      <c r="M46" s="14">
        <v>12</v>
      </c>
      <c r="N46" s="19">
        <v>10</v>
      </c>
      <c r="O46" s="11" t="s">
        <v>29</v>
      </c>
      <c r="P46" s="14">
        <v>13</v>
      </c>
      <c r="Q46" s="13">
        <f>B46+E46+H46+K46+N46</f>
        <v>64</v>
      </c>
      <c r="R46" s="11" t="s">
        <v>29</v>
      </c>
      <c r="S46" s="14">
        <f>D46+G46+J46+M46+P46</f>
        <v>74</v>
      </c>
    </row>
    <row r="47" spans="1:19" ht="20.25" customHeight="1">
      <c r="A47" s="130"/>
      <c r="B47" s="15" t="s">
        <v>30</v>
      </c>
      <c r="C47" s="97">
        <f>B46/D46*100</f>
        <v>100</v>
      </c>
      <c r="D47" s="98"/>
      <c r="E47" s="15" t="s">
        <v>30</v>
      </c>
      <c r="F47" s="97">
        <f>E46/G46*100</f>
        <v>78.94736842105263</v>
      </c>
      <c r="G47" s="98"/>
      <c r="H47" s="15" t="s">
        <v>30</v>
      </c>
      <c r="I47" s="97">
        <f>H46/J46*100</f>
        <v>100</v>
      </c>
      <c r="J47" s="98"/>
      <c r="K47" s="15" t="s">
        <v>30</v>
      </c>
      <c r="L47" s="97">
        <f>K46/M46*100</f>
        <v>75</v>
      </c>
      <c r="M47" s="98"/>
      <c r="N47" s="15" t="s">
        <v>30</v>
      </c>
      <c r="O47" s="97">
        <f>N46/P46*100</f>
        <v>76.92307692307693</v>
      </c>
      <c r="P47" s="98"/>
      <c r="Q47" s="15" t="s">
        <v>30</v>
      </c>
      <c r="R47" s="97">
        <f>Q46/S46*100</f>
        <v>86.48648648648648</v>
      </c>
      <c r="S47" s="98"/>
    </row>
    <row r="48" spans="1:19" ht="20.25" customHeight="1">
      <c r="A48" s="131" t="s">
        <v>4</v>
      </c>
      <c r="B48" s="35">
        <f>B50+B52</f>
        <v>25</v>
      </c>
      <c r="C48" s="36" t="s">
        <v>29</v>
      </c>
      <c r="D48" s="35">
        <f>D50+D52</f>
        <v>34</v>
      </c>
      <c r="E48" s="35">
        <f>E50+E52</f>
        <v>24</v>
      </c>
      <c r="F48" s="36" t="s">
        <v>29</v>
      </c>
      <c r="G48" s="35">
        <f>G50+G52</f>
        <v>38</v>
      </c>
      <c r="H48" s="35">
        <f>H50+H52</f>
        <v>18</v>
      </c>
      <c r="I48" s="36" t="s">
        <v>29</v>
      </c>
      <c r="J48" s="35">
        <f>J50+J52</f>
        <v>26</v>
      </c>
      <c r="K48" s="35">
        <f>K50+K52</f>
        <v>16</v>
      </c>
      <c r="L48" s="36" t="s">
        <v>29</v>
      </c>
      <c r="M48" s="35">
        <f>M50+M52</f>
        <v>24</v>
      </c>
      <c r="N48" s="35">
        <f>N50+N52</f>
        <v>17</v>
      </c>
      <c r="O48" s="36" t="s">
        <v>29</v>
      </c>
      <c r="P48" s="35">
        <f>P50+P52</f>
        <v>26</v>
      </c>
      <c r="Q48" s="35">
        <f>Q50+Q52+Q54+Q56+Q58+Q60</f>
        <v>332</v>
      </c>
      <c r="R48" s="36" t="s">
        <v>29</v>
      </c>
      <c r="S48" s="35">
        <f>S50+S52+S54+S56+S58+S60</f>
        <v>444</v>
      </c>
    </row>
    <row r="49" spans="1:19" ht="20.25" customHeight="1">
      <c r="A49" s="131"/>
      <c r="B49" s="37" t="s">
        <v>30</v>
      </c>
      <c r="C49" s="128">
        <f>B48/D48*100</f>
        <v>73.52941176470588</v>
      </c>
      <c r="D49" s="129"/>
      <c r="E49" s="37" t="s">
        <v>30</v>
      </c>
      <c r="F49" s="128">
        <f>E48/G48*100</f>
        <v>63.1578947368421</v>
      </c>
      <c r="G49" s="129"/>
      <c r="H49" s="37" t="s">
        <v>30</v>
      </c>
      <c r="I49" s="128">
        <f>H48/J48*100</f>
        <v>69.23076923076923</v>
      </c>
      <c r="J49" s="129"/>
      <c r="K49" s="37" t="s">
        <v>30</v>
      </c>
      <c r="L49" s="128">
        <f>K48/M48*100</f>
        <v>66.66666666666666</v>
      </c>
      <c r="M49" s="129"/>
      <c r="N49" s="37" t="s">
        <v>30</v>
      </c>
      <c r="O49" s="128">
        <f>N48/P48*100</f>
        <v>65.38461538461539</v>
      </c>
      <c r="P49" s="129"/>
      <c r="Q49" s="37" t="s">
        <v>30</v>
      </c>
      <c r="R49" s="128">
        <f>Q48/S48*100</f>
        <v>74.77477477477478</v>
      </c>
      <c r="S49" s="129"/>
    </row>
    <row r="50" spans="1:19" ht="20.25" customHeight="1">
      <c r="A50" s="126" t="s">
        <v>52</v>
      </c>
      <c r="B50" s="19">
        <v>15</v>
      </c>
      <c r="C50" s="11" t="s">
        <v>29</v>
      </c>
      <c r="D50" s="14">
        <v>17</v>
      </c>
      <c r="E50" s="19">
        <v>16</v>
      </c>
      <c r="F50" s="11" t="s">
        <v>29</v>
      </c>
      <c r="G50" s="14">
        <v>19</v>
      </c>
      <c r="H50" s="19">
        <v>10</v>
      </c>
      <c r="I50" s="11" t="s">
        <v>29</v>
      </c>
      <c r="J50" s="14">
        <v>13</v>
      </c>
      <c r="K50" s="19">
        <v>9</v>
      </c>
      <c r="L50" s="11" t="s">
        <v>29</v>
      </c>
      <c r="M50" s="14">
        <v>12</v>
      </c>
      <c r="N50" s="19">
        <v>10</v>
      </c>
      <c r="O50" s="11" t="s">
        <v>29</v>
      </c>
      <c r="P50" s="14">
        <v>13</v>
      </c>
      <c r="Q50" s="13">
        <f>B50+E50+H50+K50+N50</f>
        <v>60</v>
      </c>
      <c r="R50" s="11" t="s">
        <v>29</v>
      </c>
      <c r="S50" s="14">
        <f>D50+G50+J50+M50+P50</f>
        <v>74</v>
      </c>
    </row>
    <row r="51" spans="1:19" ht="20.25" customHeight="1">
      <c r="A51" s="127"/>
      <c r="B51" s="15" t="s">
        <v>30</v>
      </c>
      <c r="C51" s="97">
        <f>B50/D50*100</f>
        <v>88.23529411764706</v>
      </c>
      <c r="D51" s="98"/>
      <c r="E51" s="15" t="s">
        <v>30</v>
      </c>
      <c r="F51" s="97">
        <f>E50/G50*100</f>
        <v>84.21052631578947</v>
      </c>
      <c r="G51" s="98"/>
      <c r="H51" s="15" t="s">
        <v>30</v>
      </c>
      <c r="I51" s="97">
        <f>H50/J50*100</f>
        <v>76.92307692307693</v>
      </c>
      <c r="J51" s="98"/>
      <c r="K51" s="15" t="s">
        <v>30</v>
      </c>
      <c r="L51" s="97">
        <f>K50/M50*100</f>
        <v>75</v>
      </c>
      <c r="M51" s="98"/>
      <c r="N51" s="15" t="s">
        <v>30</v>
      </c>
      <c r="O51" s="97">
        <f>N50/P50*100</f>
        <v>76.92307692307693</v>
      </c>
      <c r="P51" s="98"/>
      <c r="Q51" s="15" t="s">
        <v>30</v>
      </c>
      <c r="R51" s="97">
        <f>Q50/S50*100</f>
        <v>81.08108108108108</v>
      </c>
      <c r="S51" s="98"/>
    </row>
    <row r="52" spans="1:19" ht="20.25" customHeight="1">
      <c r="A52" s="126" t="s">
        <v>53</v>
      </c>
      <c r="B52" s="19">
        <v>10</v>
      </c>
      <c r="C52" s="11" t="s">
        <v>29</v>
      </c>
      <c r="D52" s="14">
        <v>17</v>
      </c>
      <c r="E52" s="19">
        <v>8</v>
      </c>
      <c r="F52" s="11" t="s">
        <v>29</v>
      </c>
      <c r="G52" s="14">
        <v>19</v>
      </c>
      <c r="H52" s="19">
        <v>8</v>
      </c>
      <c r="I52" s="11" t="s">
        <v>29</v>
      </c>
      <c r="J52" s="14">
        <v>13</v>
      </c>
      <c r="K52" s="19">
        <v>7</v>
      </c>
      <c r="L52" s="11" t="s">
        <v>29</v>
      </c>
      <c r="M52" s="14">
        <v>12</v>
      </c>
      <c r="N52" s="19">
        <v>7</v>
      </c>
      <c r="O52" s="11" t="s">
        <v>29</v>
      </c>
      <c r="P52" s="14">
        <v>13</v>
      </c>
      <c r="Q52" s="13">
        <f>B52+E52+H52+K52+N52</f>
        <v>40</v>
      </c>
      <c r="R52" s="11" t="s">
        <v>29</v>
      </c>
      <c r="S52" s="14">
        <f>D52+G52+J52+M52+P52</f>
        <v>74</v>
      </c>
    </row>
    <row r="53" spans="1:19" ht="20.25" customHeight="1">
      <c r="A53" s="127"/>
      <c r="B53" s="15" t="s">
        <v>30</v>
      </c>
      <c r="C53" s="97">
        <f>B52/D52*100</f>
        <v>58.82352941176471</v>
      </c>
      <c r="D53" s="98"/>
      <c r="E53" s="15" t="s">
        <v>30</v>
      </c>
      <c r="F53" s="97">
        <f>E52/G52*100</f>
        <v>42.10526315789473</v>
      </c>
      <c r="G53" s="98"/>
      <c r="H53" s="15" t="s">
        <v>30</v>
      </c>
      <c r="I53" s="97">
        <f>H52/J52*100</f>
        <v>61.53846153846154</v>
      </c>
      <c r="J53" s="98"/>
      <c r="K53" s="15" t="s">
        <v>30</v>
      </c>
      <c r="L53" s="97">
        <f>K52/M52*100</f>
        <v>58.333333333333336</v>
      </c>
      <c r="M53" s="98"/>
      <c r="N53" s="15" t="s">
        <v>30</v>
      </c>
      <c r="O53" s="97">
        <f>N52/P52*100</f>
        <v>53.84615384615385</v>
      </c>
      <c r="P53" s="98"/>
      <c r="Q53" s="15" t="s">
        <v>30</v>
      </c>
      <c r="R53" s="97">
        <f>Q52/S52*100</f>
        <v>54.054054054054056</v>
      </c>
      <c r="S53" s="98"/>
    </row>
    <row r="54" spans="1:19" ht="20.25" customHeight="1">
      <c r="A54" s="125" t="s">
        <v>176</v>
      </c>
      <c r="B54" s="19">
        <v>16</v>
      </c>
      <c r="C54" s="11" t="s">
        <v>29</v>
      </c>
      <c r="D54" s="14">
        <v>17</v>
      </c>
      <c r="E54" s="19">
        <v>17</v>
      </c>
      <c r="F54" s="11" t="s">
        <v>29</v>
      </c>
      <c r="G54" s="14">
        <v>19</v>
      </c>
      <c r="H54" s="19">
        <v>11</v>
      </c>
      <c r="I54" s="11" t="s">
        <v>29</v>
      </c>
      <c r="J54" s="14">
        <v>13</v>
      </c>
      <c r="K54" s="19">
        <v>10</v>
      </c>
      <c r="L54" s="11" t="s">
        <v>29</v>
      </c>
      <c r="M54" s="14">
        <v>12</v>
      </c>
      <c r="N54" s="19">
        <v>10</v>
      </c>
      <c r="O54" s="11" t="s">
        <v>29</v>
      </c>
      <c r="P54" s="14">
        <v>13</v>
      </c>
      <c r="Q54" s="13">
        <f>B54+E54+H54+K54+N54</f>
        <v>64</v>
      </c>
      <c r="R54" s="11" t="s">
        <v>29</v>
      </c>
      <c r="S54" s="14">
        <f>D54+G54+J54+M54+P54</f>
        <v>74</v>
      </c>
    </row>
    <row r="55" spans="1:19" ht="20.25" customHeight="1">
      <c r="A55" s="125"/>
      <c r="B55" s="15" t="s">
        <v>30</v>
      </c>
      <c r="C55" s="97">
        <f>B54/D54*100</f>
        <v>94.11764705882352</v>
      </c>
      <c r="D55" s="98"/>
      <c r="E55" s="15" t="s">
        <v>30</v>
      </c>
      <c r="F55" s="97">
        <f>E54/G54*100</f>
        <v>89.47368421052632</v>
      </c>
      <c r="G55" s="98"/>
      <c r="H55" s="15" t="s">
        <v>30</v>
      </c>
      <c r="I55" s="97">
        <f>H54/J54*100</f>
        <v>84.61538461538461</v>
      </c>
      <c r="J55" s="98"/>
      <c r="K55" s="15" t="s">
        <v>30</v>
      </c>
      <c r="L55" s="97">
        <f>K54/M54*100</f>
        <v>83.33333333333334</v>
      </c>
      <c r="M55" s="98"/>
      <c r="N55" s="15" t="s">
        <v>30</v>
      </c>
      <c r="O55" s="97">
        <f>N54/P54*100</f>
        <v>76.92307692307693</v>
      </c>
      <c r="P55" s="98"/>
      <c r="Q55" s="15" t="s">
        <v>30</v>
      </c>
      <c r="R55" s="97">
        <f>Q54/S54*100</f>
        <v>86.48648648648648</v>
      </c>
      <c r="S55" s="98"/>
    </row>
    <row r="56" spans="1:19" ht="20.25" customHeight="1">
      <c r="A56" s="125" t="s">
        <v>60</v>
      </c>
      <c r="B56" s="19">
        <v>9</v>
      </c>
      <c r="C56" s="11" t="s">
        <v>29</v>
      </c>
      <c r="D56" s="14">
        <v>17</v>
      </c>
      <c r="E56" s="19">
        <v>10</v>
      </c>
      <c r="F56" s="11" t="s">
        <v>29</v>
      </c>
      <c r="G56" s="14">
        <v>19</v>
      </c>
      <c r="H56" s="19">
        <v>12</v>
      </c>
      <c r="I56" s="11" t="s">
        <v>29</v>
      </c>
      <c r="J56" s="14">
        <v>13</v>
      </c>
      <c r="K56" s="19">
        <v>7</v>
      </c>
      <c r="L56" s="11" t="s">
        <v>29</v>
      </c>
      <c r="M56" s="14">
        <v>12</v>
      </c>
      <c r="N56" s="19">
        <v>9</v>
      </c>
      <c r="O56" s="11" t="s">
        <v>29</v>
      </c>
      <c r="P56" s="14">
        <v>13</v>
      </c>
      <c r="Q56" s="13">
        <f>B56+E56+H56+K56+N56</f>
        <v>47</v>
      </c>
      <c r="R56" s="11" t="s">
        <v>29</v>
      </c>
      <c r="S56" s="14">
        <f>D56+G56+J56+M56+P56</f>
        <v>74</v>
      </c>
    </row>
    <row r="57" spans="1:19" ht="20.25" customHeight="1">
      <c r="A57" s="125"/>
      <c r="B57" s="15" t="s">
        <v>30</v>
      </c>
      <c r="C57" s="97">
        <f>B56/D56*100</f>
        <v>52.94117647058824</v>
      </c>
      <c r="D57" s="98"/>
      <c r="E57" s="15" t="s">
        <v>30</v>
      </c>
      <c r="F57" s="97">
        <f>E56/G56*100</f>
        <v>52.63157894736842</v>
      </c>
      <c r="G57" s="98"/>
      <c r="H57" s="15" t="s">
        <v>30</v>
      </c>
      <c r="I57" s="97">
        <f>H56/J56*100</f>
        <v>92.3076923076923</v>
      </c>
      <c r="J57" s="98"/>
      <c r="K57" s="15" t="s">
        <v>30</v>
      </c>
      <c r="L57" s="97">
        <f>K56/M56*100</f>
        <v>58.333333333333336</v>
      </c>
      <c r="M57" s="98"/>
      <c r="N57" s="15" t="s">
        <v>30</v>
      </c>
      <c r="O57" s="97">
        <f>N56/P56*100</f>
        <v>69.23076923076923</v>
      </c>
      <c r="P57" s="98"/>
      <c r="Q57" s="15" t="s">
        <v>30</v>
      </c>
      <c r="R57" s="97">
        <f>Q56/S56*100</f>
        <v>63.51351351351351</v>
      </c>
      <c r="S57" s="98"/>
    </row>
    <row r="58" spans="1:19" ht="20.25" customHeight="1">
      <c r="A58" s="125" t="s">
        <v>61</v>
      </c>
      <c r="B58" s="19">
        <v>13</v>
      </c>
      <c r="C58" s="11" t="s">
        <v>29</v>
      </c>
      <c r="D58" s="14">
        <v>17</v>
      </c>
      <c r="E58" s="19">
        <v>17</v>
      </c>
      <c r="F58" s="11" t="s">
        <v>29</v>
      </c>
      <c r="G58" s="14">
        <v>19</v>
      </c>
      <c r="H58" s="19">
        <v>13</v>
      </c>
      <c r="I58" s="11" t="s">
        <v>29</v>
      </c>
      <c r="J58" s="14">
        <v>13</v>
      </c>
      <c r="K58" s="19">
        <v>9</v>
      </c>
      <c r="L58" s="11" t="s">
        <v>29</v>
      </c>
      <c r="M58" s="14">
        <v>12</v>
      </c>
      <c r="N58" s="19">
        <v>10</v>
      </c>
      <c r="O58" s="11" t="s">
        <v>29</v>
      </c>
      <c r="P58" s="14">
        <v>13</v>
      </c>
      <c r="Q58" s="13">
        <f>B58+E58+H58+K58+N58</f>
        <v>62</v>
      </c>
      <c r="R58" s="11" t="s">
        <v>29</v>
      </c>
      <c r="S58" s="14">
        <f>D58+G58+J58+M58+P58</f>
        <v>74</v>
      </c>
    </row>
    <row r="59" spans="1:19" ht="20.25" customHeight="1">
      <c r="A59" s="125"/>
      <c r="B59" s="15" t="s">
        <v>30</v>
      </c>
      <c r="C59" s="97">
        <f>B58/D58*100</f>
        <v>76.47058823529412</v>
      </c>
      <c r="D59" s="98"/>
      <c r="E59" s="15" t="s">
        <v>30</v>
      </c>
      <c r="F59" s="97">
        <f>E58/G58*100</f>
        <v>89.47368421052632</v>
      </c>
      <c r="G59" s="98"/>
      <c r="H59" s="15" t="s">
        <v>30</v>
      </c>
      <c r="I59" s="97">
        <f>H58/J58*100</f>
        <v>100</v>
      </c>
      <c r="J59" s="98"/>
      <c r="K59" s="15" t="s">
        <v>30</v>
      </c>
      <c r="L59" s="97">
        <f>K58/M58*100</f>
        <v>75</v>
      </c>
      <c r="M59" s="98"/>
      <c r="N59" s="15" t="s">
        <v>30</v>
      </c>
      <c r="O59" s="97">
        <f>N58/P58*100</f>
        <v>76.92307692307693</v>
      </c>
      <c r="P59" s="98"/>
      <c r="Q59" s="15" t="s">
        <v>30</v>
      </c>
      <c r="R59" s="97">
        <f>Q58/S58*100</f>
        <v>83.78378378378379</v>
      </c>
      <c r="S59" s="98"/>
    </row>
    <row r="60" spans="1:19" ht="20.25" customHeight="1">
      <c r="A60" s="125" t="s">
        <v>114</v>
      </c>
      <c r="B60" s="19">
        <v>15</v>
      </c>
      <c r="C60" s="11" t="s">
        <v>29</v>
      </c>
      <c r="D60" s="14">
        <v>17</v>
      </c>
      <c r="E60" s="19">
        <v>15</v>
      </c>
      <c r="F60" s="11" t="s">
        <v>29</v>
      </c>
      <c r="G60" s="14">
        <v>19</v>
      </c>
      <c r="H60" s="19">
        <v>12</v>
      </c>
      <c r="I60" s="11" t="s">
        <v>29</v>
      </c>
      <c r="J60" s="14">
        <v>13</v>
      </c>
      <c r="K60" s="19">
        <v>7</v>
      </c>
      <c r="L60" s="11" t="s">
        <v>29</v>
      </c>
      <c r="M60" s="14">
        <v>12</v>
      </c>
      <c r="N60" s="19">
        <v>10</v>
      </c>
      <c r="O60" s="11" t="s">
        <v>29</v>
      </c>
      <c r="P60" s="14">
        <v>13</v>
      </c>
      <c r="Q60" s="13">
        <f>B60+E60+H60+K60+N60</f>
        <v>59</v>
      </c>
      <c r="R60" s="11" t="s">
        <v>29</v>
      </c>
      <c r="S60" s="14">
        <f>D60+G60+J60+M60+P60</f>
        <v>74</v>
      </c>
    </row>
    <row r="61" spans="1:19" ht="20.25" customHeight="1">
      <c r="A61" s="125"/>
      <c r="B61" s="15" t="s">
        <v>30</v>
      </c>
      <c r="C61" s="97">
        <f>B60/D60*100</f>
        <v>88.23529411764706</v>
      </c>
      <c r="D61" s="98"/>
      <c r="E61" s="15" t="s">
        <v>30</v>
      </c>
      <c r="F61" s="97">
        <f>E60/G60*100</f>
        <v>78.94736842105263</v>
      </c>
      <c r="G61" s="98"/>
      <c r="H61" s="15" t="s">
        <v>30</v>
      </c>
      <c r="I61" s="97">
        <f>H60/J60*100</f>
        <v>92.3076923076923</v>
      </c>
      <c r="J61" s="98"/>
      <c r="K61" s="15" t="s">
        <v>30</v>
      </c>
      <c r="L61" s="97">
        <f>K60/M60*100</f>
        <v>58.333333333333336</v>
      </c>
      <c r="M61" s="98"/>
      <c r="N61" s="15" t="s">
        <v>30</v>
      </c>
      <c r="O61" s="97">
        <f>N60/P60*100</f>
        <v>76.92307692307693</v>
      </c>
      <c r="P61" s="98"/>
      <c r="Q61" s="15" t="s">
        <v>30</v>
      </c>
      <c r="R61" s="97">
        <f>Q60/S60*100</f>
        <v>79.72972972972973</v>
      </c>
      <c r="S61" s="98"/>
    </row>
    <row r="62" spans="1:19" ht="18.75" customHeight="1">
      <c r="A62" s="41"/>
      <c r="B62" s="38"/>
      <c r="C62" s="39"/>
      <c r="D62" s="39"/>
      <c r="E62" s="38"/>
      <c r="F62" s="39"/>
      <c r="G62" s="39"/>
      <c r="H62" s="38"/>
      <c r="I62" s="39"/>
      <c r="J62" s="39"/>
      <c r="K62" s="38"/>
      <c r="L62" s="39"/>
      <c r="M62" s="39"/>
      <c r="N62" s="38"/>
      <c r="O62" s="39"/>
      <c r="P62" s="39"/>
      <c r="Q62" s="38"/>
      <c r="R62" s="39"/>
      <c r="S62" s="39"/>
    </row>
    <row r="63" spans="1:19" ht="20.25" customHeight="1">
      <c r="A63" s="122" t="s">
        <v>5</v>
      </c>
      <c r="B63" s="33">
        <f>B65+B67</f>
        <v>20</v>
      </c>
      <c r="C63" s="32" t="s">
        <v>29</v>
      </c>
      <c r="D63" s="33">
        <f>D65+D67</f>
        <v>20</v>
      </c>
      <c r="E63" s="33">
        <f>E65+E67</f>
        <v>20</v>
      </c>
      <c r="F63" s="32" t="s">
        <v>29</v>
      </c>
      <c r="G63" s="33">
        <f>G65+G67</f>
        <v>20</v>
      </c>
      <c r="H63" s="33">
        <f>H65+H67</f>
        <v>18</v>
      </c>
      <c r="I63" s="32" t="s">
        <v>29</v>
      </c>
      <c r="J63" s="33">
        <f>J65+J67</f>
        <v>18</v>
      </c>
      <c r="K63" s="33">
        <f>K65+K67</f>
        <v>14</v>
      </c>
      <c r="L63" s="32" t="s">
        <v>29</v>
      </c>
      <c r="M63" s="33">
        <f>M65+M67</f>
        <v>14</v>
      </c>
      <c r="N63" s="33">
        <f>N65+N67</f>
        <v>16</v>
      </c>
      <c r="O63" s="32" t="s">
        <v>29</v>
      </c>
      <c r="P63" s="33">
        <f>P65+P67</f>
        <v>16</v>
      </c>
      <c r="Q63" s="33">
        <f>Q65+Q67+Q69+Q71+Q73+Q75+Q77+Q79+Q81+Q83+Q85+Q88+Q90+Q92+Q94+Q96+Q98+Q100+Q102+Q104+Q106+Q108+Q111+Q113+Q115++Q117+Q119+Q121+Q123+Q125+Q127+Q129+Q131+Q133+Q136+Q138+Q140+Q142+Q144</f>
        <v>1510</v>
      </c>
      <c r="R63" s="32" t="s">
        <v>29</v>
      </c>
      <c r="S63" s="33">
        <f>S65+S67+S69+S71+S73+S75+S77+S79+S81+S83+S85+S88+S90+S92+S94+S96+S98+S100+S102+S104+S106+S108+S111+S113+S115+S117+S119+S121+S123+S125+S127+S129+S131+S133+S136+S138+S140+S142+S144</f>
        <v>1716</v>
      </c>
    </row>
    <row r="64" spans="1:19" ht="20.25" customHeight="1">
      <c r="A64" s="122"/>
      <c r="B64" s="34" t="s">
        <v>30</v>
      </c>
      <c r="C64" s="123">
        <f>B63/D63*100</f>
        <v>100</v>
      </c>
      <c r="D64" s="124"/>
      <c r="E64" s="34" t="s">
        <v>30</v>
      </c>
      <c r="F64" s="123">
        <f>E63/G63*100</f>
        <v>100</v>
      </c>
      <c r="G64" s="124"/>
      <c r="H64" s="34" t="s">
        <v>30</v>
      </c>
      <c r="I64" s="123">
        <f>H63/J63*100</f>
        <v>100</v>
      </c>
      <c r="J64" s="124"/>
      <c r="K64" s="34" t="s">
        <v>30</v>
      </c>
      <c r="L64" s="123">
        <f>K63/M63*100</f>
        <v>100</v>
      </c>
      <c r="M64" s="124"/>
      <c r="N64" s="34" t="s">
        <v>30</v>
      </c>
      <c r="O64" s="123">
        <f>N63/P63*100</f>
        <v>100</v>
      </c>
      <c r="P64" s="124"/>
      <c r="Q64" s="34" t="s">
        <v>30</v>
      </c>
      <c r="R64" s="123">
        <f>Q63/S63*100</f>
        <v>87.99533799533799</v>
      </c>
      <c r="S64" s="124"/>
    </row>
    <row r="65" spans="1:19" ht="20.25" customHeight="1">
      <c r="A65" s="108" t="s">
        <v>42</v>
      </c>
      <c r="B65" s="19">
        <v>10</v>
      </c>
      <c r="C65" s="11" t="s">
        <v>29</v>
      </c>
      <c r="D65" s="14">
        <v>10</v>
      </c>
      <c r="E65" s="19">
        <v>10</v>
      </c>
      <c r="F65" s="11" t="s">
        <v>29</v>
      </c>
      <c r="G65" s="14">
        <v>10</v>
      </c>
      <c r="H65" s="19">
        <v>9</v>
      </c>
      <c r="I65" s="11" t="s">
        <v>29</v>
      </c>
      <c r="J65" s="14">
        <v>9</v>
      </c>
      <c r="K65" s="19">
        <v>7</v>
      </c>
      <c r="L65" s="11" t="s">
        <v>29</v>
      </c>
      <c r="M65" s="14">
        <v>7</v>
      </c>
      <c r="N65" s="19">
        <v>8</v>
      </c>
      <c r="O65" s="11" t="s">
        <v>29</v>
      </c>
      <c r="P65" s="14">
        <v>8</v>
      </c>
      <c r="Q65" s="13">
        <f>B65+E65+H65+K65+N65</f>
        <v>44</v>
      </c>
      <c r="R65" s="11" t="s">
        <v>29</v>
      </c>
      <c r="S65" s="14">
        <f>D65+G65+J65+M65+P65</f>
        <v>44</v>
      </c>
    </row>
    <row r="66" spans="1:19" ht="20.25" customHeight="1">
      <c r="A66" s="108"/>
      <c r="B66" s="15" t="s">
        <v>30</v>
      </c>
      <c r="C66" s="97">
        <f>B65/D65*100</f>
        <v>100</v>
      </c>
      <c r="D66" s="98"/>
      <c r="E66" s="15" t="s">
        <v>30</v>
      </c>
      <c r="F66" s="97">
        <f>E65/G65*100</f>
        <v>100</v>
      </c>
      <c r="G66" s="98"/>
      <c r="H66" s="15" t="s">
        <v>30</v>
      </c>
      <c r="I66" s="97">
        <f>H65/J65*100</f>
        <v>100</v>
      </c>
      <c r="J66" s="98"/>
      <c r="K66" s="15" t="s">
        <v>30</v>
      </c>
      <c r="L66" s="97">
        <f>K65/M65*100</f>
        <v>100</v>
      </c>
      <c r="M66" s="98"/>
      <c r="N66" s="15" t="s">
        <v>30</v>
      </c>
      <c r="O66" s="97">
        <f>N65/P65*100</f>
        <v>100</v>
      </c>
      <c r="P66" s="98"/>
      <c r="Q66" s="15" t="s">
        <v>30</v>
      </c>
      <c r="R66" s="97">
        <f>Q65/S65*100</f>
        <v>100</v>
      </c>
      <c r="S66" s="98"/>
    </row>
    <row r="67" spans="1:19" ht="20.25" customHeight="1">
      <c r="A67" s="108" t="s">
        <v>43</v>
      </c>
      <c r="B67" s="19">
        <v>10</v>
      </c>
      <c r="C67" s="11" t="s">
        <v>29</v>
      </c>
      <c r="D67" s="14">
        <v>10</v>
      </c>
      <c r="E67" s="19">
        <v>10</v>
      </c>
      <c r="F67" s="11" t="s">
        <v>29</v>
      </c>
      <c r="G67" s="14">
        <v>10</v>
      </c>
      <c r="H67" s="19">
        <v>9</v>
      </c>
      <c r="I67" s="11" t="s">
        <v>29</v>
      </c>
      <c r="J67" s="14">
        <v>9</v>
      </c>
      <c r="K67" s="19">
        <v>7</v>
      </c>
      <c r="L67" s="11" t="s">
        <v>29</v>
      </c>
      <c r="M67" s="14">
        <v>7</v>
      </c>
      <c r="N67" s="19">
        <v>8</v>
      </c>
      <c r="O67" s="11" t="s">
        <v>29</v>
      </c>
      <c r="P67" s="14">
        <v>8</v>
      </c>
      <c r="Q67" s="13">
        <f>B67+E67+H67+K67+N67</f>
        <v>44</v>
      </c>
      <c r="R67" s="11" t="s">
        <v>29</v>
      </c>
      <c r="S67" s="14">
        <f>D67+G67+J67+M67+P67</f>
        <v>44</v>
      </c>
    </row>
    <row r="68" spans="1:19" ht="20.25" customHeight="1">
      <c r="A68" s="108"/>
      <c r="B68" s="15" t="s">
        <v>30</v>
      </c>
      <c r="C68" s="97">
        <f>B67/D67*100</f>
        <v>100</v>
      </c>
      <c r="D68" s="98"/>
      <c r="E68" s="15" t="s">
        <v>30</v>
      </c>
      <c r="F68" s="97">
        <f>E67/G67*100</f>
        <v>100</v>
      </c>
      <c r="G68" s="98"/>
      <c r="H68" s="15" t="s">
        <v>30</v>
      </c>
      <c r="I68" s="97">
        <f>H67/J67*100</f>
        <v>100</v>
      </c>
      <c r="J68" s="98"/>
      <c r="K68" s="15" t="s">
        <v>30</v>
      </c>
      <c r="L68" s="97">
        <f>K67/M67*100</f>
        <v>100</v>
      </c>
      <c r="M68" s="98"/>
      <c r="N68" s="15" t="s">
        <v>30</v>
      </c>
      <c r="O68" s="97">
        <f>N67/P67*100</f>
        <v>100</v>
      </c>
      <c r="P68" s="98"/>
      <c r="Q68" s="15" t="s">
        <v>30</v>
      </c>
      <c r="R68" s="97">
        <f>Q67/S67*100</f>
        <v>100</v>
      </c>
      <c r="S68" s="98"/>
    </row>
    <row r="69" spans="1:19" ht="20.25" customHeight="1">
      <c r="A69" s="108" t="s">
        <v>55</v>
      </c>
      <c r="B69" s="19">
        <v>9</v>
      </c>
      <c r="C69" s="11" t="s">
        <v>29</v>
      </c>
      <c r="D69" s="14">
        <v>10</v>
      </c>
      <c r="E69" s="19">
        <v>10</v>
      </c>
      <c r="F69" s="11" t="s">
        <v>29</v>
      </c>
      <c r="G69" s="14">
        <v>10</v>
      </c>
      <c r="H69" s="19">
        <v>9</v>
      </c>
      <c r="I69" s="11" t="s">
        <v>29</v>
      </c>
      <c r="J69" s="14">
        <v>9</v>
      </c>
      <c r="K69" s="19">
        <v>7</v>
      </c>
      <c r="L69" s="11" t="s">
        <v>29</v>
      </c>
      <c r="M69" s="14">
        <v>7</v>
      </c>
      <c r="N69" s="19">
        <v>7</v>
      </c>
      <c r="O69" s="11" t="s">
        <v>29</v>
      </c>
      <c r="P69" s="14">
        <v>8</v>
      </c>
      <c r="Q69" s="13">
        <f>B69+E69+H69+K69+N69</f>
        <v>42</v>
      </c>
      <c r="R69" s="11" t="s">
        <v>29</v>
      </c>
      <c r="S69" s="14">
        <f>D69+G69+J69+M69+P69</f>
        <v>44</v>
      </c>
    </row>
    <row r="70" spans="1:19" ht="20.25" customHeight="1">
      <c r="A70" s="108"/>
      <c r="B70" s="15" t="s">
        <v>30</v>
      </c>
      <c r="C70" s="97">
        <f>B69/D69*100</f>
        <v>90</v>
      </c>
      <c r="D70" s="98"/>
      <c r="E70" s="15" t="s">
        <v>30</v>
      </c>
      <c r="F70" s="97">
        <f>E69/G69*100</f>
        <v>100</v>
      </c>
      <c r="G70" s="98"/>
      <c r="H70" s="15" t="s">
        <v>30</v>
      </c>
      <c r="I70" s="97">
        <f>H69/J69*100</f>
        <v>100</v>
      </c>
      <c r="J70" s="98"/>
      <c r="K70" s="15" t="s">
        <v>30</v>
      </c>
      <c r="L70" s="97">
        <f>K69/M69*100</f>
        <v>100</v>
      </c>
      <c r="M70" s="98"/>
      <c r="N70" s="15" t="s">
        <v>30</v>
      </c>
      <c r="O70" s="97">
        <f>N69/P69*100</f>
        <v>87.5</v>
      </c>
      <c r="P70" s="98"/>
      <c r="Q70" s="15" t="s">
        <v>30</v>
      </c>
      <c r="R70" s="97">
        <f>Q69/S69*100</f>
        <v>95.45454545454545</v>
      </c>
      <c r="S70" s="98"/>
    </row>
    <row r="71" spans="1:19" ht="20.25" customHeight="1">
      <c r="A71" s="108" t="s">
        <v>56</v>
      </c>
      <c r="B71" s="19">
        <v>9</v>
      </c>
      <c r="C71" s="11" t="s">
        <v>29</v>
      </c>
      <c r="D71" s="14">
        <v>10</v>
      </c>
      <c r="E71" s="19">
        <v>8</v>
      </c>
      <c r="F71" s="11" t="s">
        <v>29</v>
      </c>
      <c r="G71" s="14">
        <v>10</v>
      </c>
      <c r="H71" s="19">
        <v>9</v>
      </c>
      <c r="I71" s="11" t="s">
        <v>29</v>
      </c>
      <c r="J71" s="14">
        <v>9</v>
      </c>
      <c r="K71" s="19">
        <v>5</v>
      </c>
      <c r="L71" s="11" t="s">
        <v>29</v>
      </c>
      <c r="M71" s="14">
        <v>7</v>
      </c>
      <c r="N71" s="19">
        <v>8</v>
      </c>
      <c r="O71" s="11" t="s">
        <v>29</v>
      </c>
      <c r="P71" s="14">
        <v>8</v>
      </c>
      <c r="Q71" s="13">
        <f>B71+E71+H71+K71+N71</f>
        <v>39</v>
      </c>
      <c r="R71" s="11" t="s">
        <v>29</v>
      </c>
      <c r="S71" s="14">
        <f>D71+G71+J71+M71+P71</f>
        <v>44</v>
      </c>
    </row>
    <row r="72" spans="1:19" ht="20.25" customHeight="1">
      <c r="A72" s="108"/>
      <c r="B72" s="15" t="s">
        <v>30</v>
      </c>
      <c r="C72" s="97">
        <f>B71/D71*100</f>
        <v>90</v>
      </c>
      <c r="D72" s="98"/>
      <c r="E72" s="15" t="s">
        <v>30</v>
      </c>
      <c r="F72" s="97">
        <f>E71/G71*100</f>
        <v>80</v>
      </c>
      <c r="G72" s="98"/>
      <c r="H72" s="15" t="s">
        <v>30</v>
      </c>
      <c r="I72" s="97">
        <f>H71/J71*100</f>
        <v>100</v>
      </c>
      <c r="J72" s="98"/>
      <c r="K72" s="15" t="s">
        <v>30</v>
      </c>
      <c r="L72" s="97">
        <f>K71/M71*100</f>
        <v>71.42857142857143</v>
      </c>
      <c r="M72" s="98"/>
      <c r="N72" s="15" t="s">
        <v>30</v>
      </c>
      <c r="O72" s="97">
        <f>N71/P71*100</f>
        <v>100</v>
      </c>
      <c r="P72" s="98"/>
      <c r="Q72" s="15" t="s">
        <v>30</v>
      </c>
      <c r="R72" s="97">
        <f>Q71/S71*100</f>
        <v>88.63636363636364</v>
      </c>
      <c r="S72" s="98"/>
    </row>
    <row r="73" spans="1:19" ht="20.25" customHeight="1">
      <c r="A73" s="120" t="s">
        <v>44</v>
      </c>
      <c r="B73" s="19">
        <v>8</v>
      </c>
      <c r="C73" s="11" t="s">
        <v>29</v>
      </c>
      <c r="D73" s="14">
        <v>10</v>
      </c>
      <c r="E73" s="19">
        <v>9</v>
      </c>
      <c r="F73" s="11" t="s">
        <v>29</v>
      </c>
      <c r="G73" s="14">
        <v>10</v>
      </c>
      <c r="H73" s="19">
        <v>9</v>
      </c>
      <c r="I73" s="11" t="s">
        <v>29</v>
      </c>
      <c r="J73" s="14">
        <v>9</v>
      </c>
      <c r="K73" s="19">
        <v>6</v>
      </c>
      <c r="L73" s="11" t="s">
        <v>29</v>
      </c>
      <c r="M73" s="14">
        <v>7</v>
      </c>
      <c r="N73" s="19">
        <v>8</v>
      </c>
      <c r="O73" s="11" t="s">
        <v>29</v>
      </c>
      <c r="P73" s="14">
        <v>8</v>
      </c>
      <c r="Q73" s="13">
        <f>B73+E73+H73+K73+N73</f>
        <v>40</v>
      </c>
      <c r="R73" s="11" t="s">
        <v>29</v>
      </c>
      <c r="S73" s="14">
        <f>D73+G73+J73+M73+P73</f>
        <v>44</v>
      </c>
    </row>
    <row r="74" spans="1:19" ht="20.25" customHeight="1">
      <c r="A74" s="121"/>
      <c r="B74" s="15" t="s">
        <v>30</v>
      </c>
      <c r="C74" s="97">
        <f>B73/D73*100</f>
        <v>80</v>
      </c>
      <c r="D74" s="98"/>
      <c r="E74" s="15" t="s">
        <v>30</v>
      </c>
      <c r="F74" s="97">
        <f>E73/G73*100</f>
        <v>90</v>
      </c>
      <c r="G74" s="98"/>
      <c r="H74" s="15" t="s">
        <v>30</v>
      </c>
      <c r="I74" s="97">
        <f>H73/J73*100</f>
        <v>100</v>
      </c>
      <c r="J74" s="98"/>
      <c r="K74" s="15" t="s">
        <v>30</v>
      </c>
      <c r="L74" s="97">
        <f>K73/M73*100</f>
        <v>85.71428571428571</v>
      </c>
      <c r="M74" s="98"/>
      <c r="N74" s="15" t="s">
        <v>30</v>
      </c>
      <c r="O74" s="97">
        <f>N73/P73*100</f>
        <v>100</v>
      </c>
      <c r="P74" s="98"/>
      <c r="Q74" s="15" t="s">
        <v>30</v>
      </c>
      <c r="R74" s="97">
        <f>Q73/S73*100</f>
        <v>90.9090909090909</v>
      </c>
      <c r="S74" s="98"/>
    </row>
    <row r="75" spans="1:19" ht="20.25" customHeight="1">
      <c r="A75" s="120" t="s">
        <v>45</v>
      </c>
      <c r="B75" s="19">
        <v>10</v>
      </c>
      <c r="C75" s="11" t="s">
        <v>29</v>
      </c>
      <c r="D75" s="14">
        <v>10</v>
      </c>
      <c r="E75" s="19">
        <v>10</v>
      </c>
      <c r="F75" s="11" t="s">
        <v>29</v>
      </c>
      <c r="G75" s="14">
        <v>10</v>
      </c>
      <c r="H75" s="19">
        <v>8</v>
      </c>
      <c r="I75" s="11" t="s">
        <v>29</v>
      </c>
      <c r="J75" s="14">
        <v>9</v>
      </c>
      <c r="K75" s="19">
        <v>6</v>
      </c>
      <c r="L75" s="11" t="s">
        <v>29</v>
      </c>
      <c r="M75" s="14">
        <v>7</v>
      </c>
      <c r="N75" s="19">
        <v>8</v>
      </c>
      <c r="O75" s="11" t="s">
        <v>29</v>
      </c>
      <c r="P75" s="14">
        <v>8</v>
      </c>
      <c r="Q75" s="13">
        <f>B75+E75+H75+K75+N75</f>
        <v>42</v>
      </c>
      <c r="R75" s="11" t="s">
        <v>29</v>
      </c>
      <c r="S75" s="14">
        <f>D75+G75+J75+M75+P75</f>
        <v>44</v>
      </c>
    </row>
    <row r="76" spans="1:19" ht="20.25" customHeight="1">
      <c r="A76" s="121"/>
      <c r="B76" s="15" t="s">
        <v>30</v>
      </c>
      <c r="C76" s="97">
        <f>B75/D75*100</f>
        <v>100</v>
      </c>
      <c r="D76" s="98"/>
      <c r="E76" s="15" t="s">
        <v>30</v>
      </c>
      <c r="F76" s="97">
        <f>E75/G75*100</f>
        <v>100</v>
      </c>
      <c r="G76" s="98"/>
      <c r="H76" s="15" t="s">
        <v>30</v>
      </c>
      <c r="I76" s="97">
        <f>H75/J75*100</f>
        <v>88.88888888888889</v>
      </c>
      <c r="J76" s="98"/>
      <c r="K76" s="15" t="s">
        <v>30</v>
      </c>
      <c r="L76" s="97">
        <f>K75/M75*100</f>
        <v>85.71428571428571</v>
      </c>
      <c r="M76" s="98"/>
      <c r="N76" s="15" t="s">
        <v>30</v>
      </c>
      <c r="O76" s="97">
        <f>N75/P75*100</f>
        <v>100</v>
      </c>
      <c r="P76" s="98"/>
      <c r="Q76" s="15" t="s">
        <v>30</v>
      </c>
      <c r="R76" s="97">
        <f>Q75/S75*100</f>
        <v>95.45454545454545</v>
      </c>
      <c r="S76" s="98"/>
    </row>
    <row r="77" spans="1:19" ht="20.25" customHeight="1">
      <c r="A77" s="120" t="s">
        <v>46</v>
      </c>
      <c r="B77" s="19">
        <v>8</v>
      </c>
      <c r="C77" s="11" t="s">
        <v>29</v>
      </c>
      <c r="D77" s="14">
        <v>10</v>
      </c>
      <c r="E77" s="19">
        <v>7</v>
      </c>
      <c r="F77" s="11" t="s">
        <v>29</v>
      </c>
      <c r="G77" s="14">
        <v>10</v>
      </c>
      <c r="H77" s="19">
        <v>8</v>
      </c>
      <c r="I77" s="11" t="s">
        <v>29</v>
      </c>
      <c r="J77" s="14">
        <v>9</v>
      </c>
      <c r="K77" s="19">
        <v>6</v>
      </c>
      <c r="L77" s="11" t="s">
        <v>29</v>
      </c>
      <c r="M77" s="14">
        <v>7</v>
      </c>
      <c r="N77" s="19">
        <v>6</v>
      </c>
      <c r="O77" s="11" t="s">
        <v>29</v>
      </c>
      <c r="P77" s="14">
        <v>8</v>
      </c>
      <c r="Q77" s="13">
        <f>B77+E77+H77+K77+N77</f>
        <v>35</v>
      </c>
      <c r="R77" s="11" t="s">
        <v>29</v>
      </c>
      <c r="S77" s="14">
        <v>44</v>
      </c>
    </row>
    <row r="78" spans="1:19" ht="20.25" customHeight="1">
      <c r="A78" s="121"/>
      <c r="B78" s="15" t="s">
        <v>30</v>
      </c>
      <c r="C78" s="97">
        <f>B77/D77*100</f>
        <v>80</v>
      </c>
      <c r="D78" s="98"/>
      <c r="E78" s="15" t="s">
        <v>30</v>
      </c>
      <c r="F78" s="97">
        <f>E77/G77*100</f>
        <v>70</v>
      </c>
      <c r="G78" s="98"/>
      <c r="H78" s="15" t="s">
        <v>30</v>
      </c>
      <c r="I78" s="97">
        <f>H77/J77*100</f>
        <v>88.88888888888889</v>
      </c>
      <c r="J78" s="98"/>
      <c r="K78" s="15" t="s">
        <v>30</v>
      </c>
      <c r="L78" s="97">
        <f>K77/M77*100</f>
        <v>85.71428571428571</v>
      </c>
      <c r="M78" s="98"/>
      <c r="N78" s="15" t="s">
        <v>30</v>
      </c>
      <c r="O78" s="97">
        <f>N77/P77*100</f>
        <v>75</v>
      </c>
      <c r="P78" s="98"/>
      <c r="Q78" s="15" t="s">
        <v>30</v>
      </c>
      <c r="R78" s="97">
        <f>Q77/S77*100</f>
        <v>79.54545454545455</v>
      </c>
      <c r="S78" s="98"/>
    </row>
    <row r="79" spans="1:19" ht="20.25" customHeight="1">
      <c r="A79" s="120" t="s">
        <v>47</v>
      </c>
      <c r="B79" s="19">
        <v>9</v>
      </c>
      <c r="C79" s="11" t="s">
        <v>29</v>
      </c>
      <c r="D79" s="14">
        <v>10</v>
      </c>
      <c r="E79" s="19">
        <v>10</v>
      </c>
      <c r="F79" s="11" t="s">
        <v>29</v>
      </c>
      <c r="G79" s="14">
        <v>10</v>
      </c>
      <c r="H79" s="19">
        <v>9</v>
      </c>
      <c r="I79" s="11" t="s">
        <v>29</v>
      </c>
      <c r="J79" s="14">
        <v>9</v>
      </c>
      <c r="K79" s="19">
        <v>6</v>
      </c>
      <c r="L79" s="11" t="s">
        <v>29</v>
      </c>
      <c r="M79" s="14">
        <v>7</v>
      </c>
      <c r="N79" s="19">
        <v>7</v>
      </c>
      <c r="O79" s="11" t="s">
        <v>29</v>
      </c>
      <c r="P79" s="14">
        <v>8</v>
      </c>
      <c r="Q79" s="13">
        <f>B79+E79+H79+K79+N79</f>
        <v>41</v>
      </c>
      <c r="R79" s="11" t="s">
        <v>29</v>
      </c>
      <c r="S79" s="14">
        <f>D79+G79+J79+M79+P79</f>
        <v>44</v>
      </c>
    </row>
    <row r="80" spans="1:19" ht="20.25" customHeight="1">
      <c r="A80" s="121"/>
      <c r="B80" s="15" t="s">
        <v>30</v>
      </c>
      <c r="C80" s="97">
        <f>B79/D79*100</f>
        <v>90</v>
      </c>
      <c r="D80" s="98"/>
      <c r="E80" s="15" t="s">
        <v>30</v>
      </c>
      <c r="F80" s="97">
        <f>E79/G79*100</f>
        <v>100</v>
      </c>
      <c r="G80" s="98"/>
      <c r="H80" s="15" t="s">
        <v>30</v>
      </c>
      <c r="I80" s="97">
        <f>H79/J79*100</f>
        <v>100</v>
      </c>
      <c r="J80" s="98"/>
      <c r="K80" s="15" t="s">
        <v>30</v>
      </c>
      <c r="L80" s="97">
        <f>K79/M79*100</f>
        <v>85.71428571428571</v>
      </c>
      <c r="M80" s="98"/>
      <c r="N80" s="15" t="s">
        <v>30</v>
      </c>
      <c r="O80" s="97">
        <f>N79/P79*100</f>
        <v>87.5</v>
      </c>
      <c r="P80" s="98"/>
      <c r="Q80" s="15" t="s">
        <v>30</v>
      </c>
      <c r="R80" s="97">
        <f>Q79/S79*100</f>
        <v>93.18181818181817</v>
      </c>
      <c r="S80" s="98"/>
    </row>
    <row r="81" spans="1:19" ht="20.25" customHeight="1">
      <c r="A81" s="120" t="s">
        <v>64</v>
      </c>
      <c r="B81" s="19">
        <v>8</v>
      </c>
      <c r="C81" s="11" t="s">
        <v>29</v>
      </c>
      <c r="D81" s="14">
        <v>10</v>
      </c>
      <c r="E81" s="19">
        <v>8</v>
      </c>
      <c r="F81" s="11" t="s">
        <v>29</v>
      </c>
      <c r="G81" s="14">
        <v>10</v>
      </c>
      <c r="H81" s="19">
        <v>8</v>
      </c>
      <c r="I81" s="11" t="s">
        <v>29</v>
      </c>
      <c r="J81" s="14">
        <v>9</v>
      </c>
      <c r="K81" s="19">
        <v>7</v>
      </c>
      <c r="L81" s="11" t="s">
        <v>29</v>
      </c>
      <c r="M81" s="14">
        <v>7</v>
      </c>
      <c r="N81" s="19">
        <v>8</v>
      </c>
      <c r="O81" s="11" t="s">
        <v>29</v>
      </c>
      <c r="P81" s="14">
        <v>8</v>
      </c>
      <c r="Q81" s="13">
        <f>B81+E81+H81+K81+N81</f>
        <v>39</v>
      </c>
      <c r="R81" s="11" t="s">
        <v>29</v>
      </c>
      <c r="S81" s="14">
        <f>D81+G81+J81+M81+P81</f>
        <v>44</v>
      </c>
    </row>
    <row r="82" spans="1:19" ht="20.25" customHeight="1">
      <c r="A82" s="121"/>
      <c r="B82" s="15" t="s">
        <v>30</v>
      </c>
      <c r="C82" s="97">
        <f>B81/D81*100</f>
        <v>80</v>
      </c>
      <c r="D82" s="98"/>
      <c r="E82" s="15" t="s">
        <v>30</v>
      </c>
      <c r="F82" s="97">
        <f>E81/G81*100</f>
        <v>80</v>
      </c>
      <c r="G82" s="98"/>
      <c r="H82" s="15" t="s">
        <v>30</v>
      </c>
      <c r="I82" s="97">
        <f>H81/J81*100</f>
        <v>88.88888888888889</v>
      </c>
      <c r="J82" s="98"/>
      <c r="K82" s="15" t="s">
        <v>30</v>
      </c>
      <c r="L82" s="97">
        <f>K81/M81*100</f>
        <v>100</v>
      </c>
      <c r="M82" s="98"/>
      <c r="N82" s="15" t="s">
        <v>30</v>
      </c>
      <c r="O82" s="97">
        <f>N81/P81*100</f>
        <v>100</v>
      </c>
      <c r="P82" s="98"/>
      <c r="Q82" s="15" t="s">
        <v>30</v>
      </c>
      <c r="R82" s="97">
        <f>Q81/S81*100</f>
        <v>88.63636363636364</v>
      </c>
      <c r="S82" s="98"/>
    </row>
    <row r="83" spans="1:19" ht="20.25" customHeight="1">
      <c r="A83" s="120" t="s">
        <v>65</v>
      </c>
      <c r="B83" s="19">
        <v>8</v>
      </c>
      <c r="C83" s="11" t="s">
        <v>29</v>
      </c>
      <c r="D83" s="14">
        <v>10</v>
      </c>
      <c r="E83" s="19">
        <v>9</v>
      </c>
      <c r="F83" s="11" t="s">
        <v>29</v>
      </c>
      <c r="G83" s="14">
        <v>10</v>
      </c>
      <c r="H83" s="19">
        <v>7</v>
      </c>
      <c r="I83" s="11" t="s">
        <v>29</v>
      </c>
      <c r="J83" s="14">
        <v>9</v>
      </c>
      <c r="K83" s="19">
        <v>6</v>
      </c>
      <c r="L83" s="11" t="s">
        <v>29</v>
      </c>
      <c r="M83" s="14">
        <v>7</v>
      </c>
      <c r="N83" s="19">
        <v>4</v>
      </c>
      <c r="O83" s="11" t="s">
        <v>29</v>
      </c>
      <c r="P83" s="14">
        <v>8</v>
      </c>
      <c r="Q83" s="13">
        <f>B83+E83+H83+K83+N83</f>
        <v>34</v>
      </c>
      <c r="R83" s="11" t="s">
        <v>29</v>
      </c>
      <c r="S83" s="14">
        <f>D83+G83+J83+M83+P83</f>
        <v>44</v>
      </c>
    </row>
    <row r="84" spans="1:19" ht="20.25" customHeight="1">
      <c r="A84" s="121"/>
      <c r="B84" s="15" t="s">
        <v>30</v>
      </c>
      <c r="C84" s="97">
        <f>B83/D83*100</f>
        <v>80</v>
      </c>
      <c r="D84" s="98"/>
      <c r="E84" s="15" t="s">
        <v>30</v>
      </c>
      <c r="F84" s="97">
        <f>E83/G83*100</f>
        <v>90</v>
      </c>
      <c r="G84" s="98"/>
      <c r="H84" s="15" t="s">
        <v>30</v>
      </c>
      <c r="I84" s="97">
        <f>H83/J83*100</f>
        <v>77.77777777777779</v>
      </c>
      <c r="J84" s="98"/>
      <c r="K84" s="15" t="s">
        <v>30</v>
      </c>
      <c r="L84" s="97">
        <f>K83/M83*100</f>
        <v>85.71428571428571</v>
      </c>
      <c r="M84" s="98"/>
      <c r="N84" s="15" t="s">
        <v>30</v>
      </c>
      <c r="O84" s="97">
        <f>N83/P83*100</f>
        <v>50</v>
      </c>
      <c r="P84" s="98"/>
      <c r="Q84" s="15" t="s">
        <v>30</v>
      </c>
      <c r="R84" s="97">
        <f>Q83/S83*100</f>
        <v>77.27272727272727</v>
      </c>
      <c r="S84" s="98"/>
    </row>
    <row r="85" spans="1:19" ht="20.25" customHeight="1">
      <c r="A85" s="120" t="s">
        <v>66</v>
      </c>
      <c r="B85" s="19">
        <v>9</v>
      </c>
      <c r="C85" s="11" t="s">
        <v>29</v>
      </c>
      <c r="D85" s="14">
        <v>10</v>
      </c>
      <c r="E85" s="19">
        <v>10</v>
      </c>
      <c r="F85" s="11" t="s">
        <v>29</v>
      </c>
      <c r="G85" s="14">
        <v>10</v>
      </c>
      <c r="H85" s="19">
        <v>9</v>
      </c>
      <c r="I85" s="11" t="s">
        <v>29</v>
      </c>
      <c r="J85" s="14">
        <v>9</v>
      </c>
      <c r="K85" s="19">
        <v>6</v>
      </c>
      <c r="L85" s="11" t="s">
        <v>29</v>
      </c>
      <c r="M85" s="14">
        <v>7</v>
      </c>
      <c r="N85" s="19">
        <v>7</v>
      </c>
      <c r="O85" s="11" t="s">
        <v>29</v>
      </c>
      <c r="P85" s="14">
        <v>8</v>
      </c>
      <c r="Q85" s="13">
        <f>B85+E85+H85+K85+N85</f>
        <v>41</v>
      </c>
      <c r="R85" s="11" t="s">
        <v>29</v>
      </c>
      <c r="S85" s="14">
        <f>D85+G85+J85+M85+P85</f>
        <v>44</v>
      </c>
    </row>
    <row r="86" spans="1:19" ht="20.25" customHeight="1">
      <c r="A86" s="121"/>
      <c r="B86" s="15" t="s">
        <v>30</v>
      </c>
      <c r="C86" s="97">
        <f>B85/D85*100</f>
        <v>90</v>
      </c>
      <c r="D86" s="98"/>
      <c r="E86" s="15" t="s">
        <v>30</v>
      </c>
      <c r="F86" s="97">
        <f>E85/G85*100</f>
        <v>100</v>
      </c>
      <c r="G86" s="98"/>
      <c r="H86" s="15" t="s">
        <v>30</v>
      </c>
      <c r="I86" s="97">
        <f>H85/J85*100</f>
        <v>100</v>
      </c>
      <c r="J86" s="98"/>
      <c r="K86" s="15" t="s">
        <v>30</v>
      </c>
      <c r="L86" s="97">
        <f>K85/M85*100</f>
        <v>85.71428571428571</v>
      </c>
      <c r="M86" s="98"/>
      <c r="N86" s="15" t="s">
        <v>30</v>
      </c>
      <c r="O86" s="97">
        <f>N85/P85*100</f>
        <v>87.5</v>
      </c>
      <c r="P86" s="98"/>
      <c r="Q86" s="15" t="s">
        <v>30</v>
      </c>
      <c r="R86" s="97">
        <f>Q85/S85*100</f>
        <v>93.18181818181817</v>
      </c>
      <c r="S86" s="98"/>
    </row>
    <row r="87" spans="1:19" ht="20.25" customHeight="1">
      <c r="A87" s="69"/>
      <c r="B87" s="70"/>
      <c r="C87" s="39"/>
      <c r="D87" s="71"/>
      <c r="E87" s="70"/>
      <c r="F87" s="39"/>
      <c r="G87" s="71"/>
      <c r="H87" s="70"/>
      <c r="I87" s="39"/>
      <c r="J87" s="71"/>
      <c r="K87" s="70"/>
      <c r="L87" s="39"/>
      <c r="M87" s="71"/>
      <c r="N87" s="70"/>
      <c r="O87" s="39"/>
      <c r="P87" s="71"/>
      <c r="Q87" s="70"/>
      <c r="R87" s="39"/>
      <c r="S87" s="71"/>
    </row>
    <row r="88" spans="1:19" ht="20.25" customHeight="1">
      <c r="A88" s="120" t="s">
        <v>67</v>
      </c>
      <c r="B88" s="19">
        <v>9</v>
      </c>
      <c r="C88" s="11" t="s">
        <v>29</v>
      </c>
      <c r="D88" s="14">
        <v>10</v>
      </c>
      <c r="E88" s="19">
        <v>9</v>
      </c>
      <c r="F88" s="11" t="s">
        <v>29</v>
      </c>
      <c r="G88" s="14">
        <v>10</v>
      </c>
      <c r="H88" s="19">
        <v>8</v>
      </c>
      <c r="I88" s="11" t="s">
        <v>29</v>
      </c>
      <c r="J88" s="14">
        <v>9</v>
      </c>
      <c r="K88" s="19">
        <v>6</v>
      </c>
      <c r="L88" s="11" t="s">
        <v>29</v>
      </c>
      <c r="M88" s="14">
        <v>7</v>
      </c>
      <c r="N88" s="19">
        <v>7</v>
      </c>
      <c r="O88" s="11" t="s">
        <v>29</v>
      </c>
      <c r="P88" s="14">
        <v>8</v>
      </c>
      <c r="Q88" s="13">
        <f>B88+E88+H88+K88+N88</f>
        <v>39</v>
      </c>
      <c r="R88" s="11" t="s">
        <v>29</v>
      </c>
      <c r="S88" s="14">
        <f>D88+G88+J88+M88+P88</f>
        <v>44</v>
      </c>
    </row>
    <row r="89" spans="1:19" ht="20.25" customHeight="1">
      <c r="A89" s="121"/>
      <c r="B89" s="15" t="s">
        <v>30</v>
      </c>
      <c r="C89" s="97">
        <f>B88/D88*100</f>
        <v>90</v>
      </c>
      <c r="D89" s="98"/>
      <c r="E89" s="15" t="s">
        <v>30</v>
      </c>
      <c r="F89" s="97">
        <f>E88/G88*100</f>
        <v>90</v>
      </c>
      <c r="G89" s="98"/>
      <c r="H89" s="15" t="s">
        <v>30</v>
      </c>
      <c r="I89" s="97">
        <f>H88/J88*100</f>
        <v>88.88888888888889</v>
      </c>
      <c r="J89" s="98"/>
      <c r="K89" s="15" t="s">
        <v>30</v>
      </c>
      <c r="L89" s="97">
        <f>K88/M88*100</f>
        <v>85.71428571428571</v>
      </c>
      <c r="M89" s="98"/>
      <c r="N89" s="15" t="s">
        <v>30</v>
      </c>
      <c r="O89" s="97">
        <f>N88/P88*100</f>
        <v>87.5</v>
      </c>
      <c r="P89" s="98"/>
      <c r="Q89" s="15" t="s">
        <v>30</v>
      </c>
      <c r="R89" s="97">
        <f>Q88/S88*100</f>
        <v>88.63636363636364</v>
      </c>
      <c r="S89" s="98"/>
    </row>
    <row r="90" spans="1:19" ht="20.25" customHeight="1">
      <c r="A90" s="120" t="s">
        <v>68</v>
      </c>
      <c r="B90" s="19">
        <v>8</v>
      </c>
      <c r="C90" s="11" t="s">
        <v>29</v>
      </c>
      <c r="D90" s="14">
        <v>10</v>
      </c>
      <c r="E90" s="19">
        <v>10</v>
      </c>
      <c r="F90" s="11" t="s">
        <v>29</v>
      </c>
      <c r="G90" s="14">
        <v>10</v>
      </c>
      <c r="H90" s="19">
        <v>8</v>
      </c>
      <c r="I90" s="11" t="s">
        <v>29</v>
      </c>
      <c r="J90" s="14">
        <v>9</v>
      </c>
      <c r="K90" s="19">
        <v>7</v>
      </c>
      <c r="L90" s="11" t="s">
        <v>29</v>
      </c>
      <c r="M90" s="14">
        <v>7</v>
      </c>
      <c r="N90" s="19">
        <v>7</v>
      </c>
      <c r="O90" s="11" t="s">
        <v>29</v>
      </c>
      <c r="P90" s="14">
        <v>8</v>
      </c>
      <c r="Q90" s="13">
        <f>B90+E90+H90+K90+N90</f>
        <v>40</v>
      </c>
      <c r="R90" s="11" t="s">
        <v>29</v>
      </c>
      <c r="S90" s="14">
        <f>D90+G90+J90+M90+P90</f>
        <v>44</v>
      </c>
    </row>
    <row r="91" spans="1:19" ht="20.25" customHeight="1">
      <c r="A91" s="121"/>
      <c r="B91" s="15" t="s">
        <v>30</v>
      </c>
      <c r="C91" s="97">
        <f>B90/D90*100</f>
        <v>80</v>
      </c>
      <c r="D91" s="98"/>
      <c r="E91" s="15" t="s">
        <v>30</v>
      </c>
      <c r="F91" s="97">
        <f>E90/G90*100</f>
        <v>100</v>
      </c>
      <c r="G91" s="98"/>
      <c r="H91" s="15" t="s">
        <v>30</v>
      </c>
      <c r="I91" s="97">
        <f>H90/J90*100</f>
        <v>88.88888888888889</v>
      </c>
      <c r="J91" s="98"/>
      <c r="K91" s="15" t="s">
        <v>30</v>
      </c>
      <c r="L91" s="97">
        <f>K90/M90*100</f>
        <v>100</v>
      </c>
      <c r="M91" s="98"/>
      <c r="N91" s="15" t="s">
        <v>30</v>
      </c>
      <c r="O91" s="97">
        <f>N90/P90*100</f>
        <v>87.5</v>
      </c>
      <c r="P91" s="98"/>
      <c r="Q91" s="15" t="s">
        <v>30</v>
      </c>
      <c r="R91" s="97">
        <f>Q90/S90*100</f>
        <v>90.9090909090909</v>
      </c>
      <c r="S91" s="98"/>
    </row>
    <row r="92" spans="1:19" ht="20.25" customHeight="1">
      <c r="A92" s="120" t="s">
        <v>69</v>
      </c>
      <c r="B92" s="19">
        <v>10</v>
      </c>
      <c r="C92" s="11" t="s">
        <v>29</v>
      </c>
      <c r="D92" s="14">
        <v>10</v>
      </c>
      <c r="E92" s="19">
        <v>10</v>
      </c>
      <c r="F92" s="11" t="s">
        <v>29</v>
      </c>
      <c r="G92" s="14">
        <v>10</v>
      </c>
      <c r="H92" s="19">
        <v>7</v>
      </c>
      <c r="I92" s="11" t="s">
        <v>29</v>
      </c>
      <c r="J92" s="14">
        <v>9</v>
      </c>
      <c r="K92" s="19">
        <v>7</v>
      </c>
      <c r="L92" s="11" t="s">
        <v>29</v>
      </c>
      <c r="M92" s="14">
        <v>7</v>
      </c>
      <c r="N92" s="19">
        <v>7</v>
      </c>
      <c r="O92" s="11" t="s">
        <v>29</v>
      </c>
      <c r="P92" s="14">
        <v>8</v>
      </c>
      <c r="Q92" s="13">
        <f>B92+E92+H92+K92+N92</f>
        <v>41</v>
      </c>
      <c r="R92" s="11" t="s">
        <v>29</v>
      </c>
      <c r="S92" s="14">
        <f>D92+G92+J92+M92+P92</f>
        <v>44</v>
      </c>
    </row>
    <row r="93" spans="1:19" ht="20.25" customHeight="1">
      <c r="A93" s="121"/>
      <c r="B93" s="15" t="s">
        <v>30</v>
      </c>
      <c r="C93" s="97">
        <f>B92/D92*100</f>
        <v>100</v>
      </c>
      <c r="D93" s="98"/>
      <c r="E93" s="15" t="s">
        <v>30</v>
      </c>
      <c r="F93" s="97">
        <f>E92/G92*100</f>
        <v>100</v>
      </c>
      <c r="G93" s="98"/>
      <c r="H93" s="15" t="s">
        <v>30</v>
      </c>
      <c r="I93" s="97">
        <f>H92/J92*100</f>
        <v>77.77777777777779</v>
      </c>
      <c r="J93" s="98"/>
      <c r="K93" s="15" t="s">
        <v>30</v>
      </c>
      <c r="L93" s="97">
        <f>K92/M92*100</f>
        <v>100</v>
      </c>
      <c r="M93" s="98"/>
      <c r="N93" s="15" t="s">
        <v>30</v>
      </c>
      <c r="O93" s="97">
        <f>N92/P92*100</f>
        <v>87.5</v>
      </c>
      <c r="P93" s="98"/>
      <c r="Q93" s="15" t="s">
        <v>30</v>
      </c>
      <c r="R93" s="97">
        <f>Q92/S92*100</f>
        <v>93.18181818181817</v>
      </c>
      <c r="S93" s="98"/>
    </row>
    <row r="94" spans="1:19" ht="20.25" customHeight="1">
      <c r="A94" s="120" t="s">
        <v>70</v>
      </c>
      <c r="B94" s="19">
        <v>9</v>
      </c>
      <c r="C94" s="11" t="s">
        <v>29</v>
      </c>
      <c r="D94" s="14">
        <v>10</v>
      </c>
      <c r="E94" s="19">
        <v>10</v>
      </c>
      <c r="F94" s="11" t="s">
        <v>29</v>
      </c>
      <c r="G94" s="14">
        <v>10</v>
      </c>
      <c r="H94" s="19">
        <v>8</v>
      </c>
      <c r="I94" s="11" t="s">
        <v>29</v>
      </c>
      <c r="J94" s="14">
        <v>9</v>
      </c>
      <c r="K94" s="19">
        <v>7</v>
      </c>
      <c r="L94" s="11" t="s">
        <v>29</v>
      </c>
      <c r="M94" s="14">
        <v>7</v>
      </c>
      <c r="N94" s="19">
        <v>7</v>
      </c>
      <c r="O94" s="11" t="s">
        <v>29</v>
      </c>
      <c r="P94" s="14">
        <v>8</v>
      </c>
      <c r="Q94" s="13">
        <f>B94+E94+H94+K94+N94</f>
        <v>41</v>
      </c>
      <c r="R94" s="11" t="s">
        <v>29</v>
      </c>
      <c r="S94" s="14">
        <f>D94+G94+J94+M94+P94</f>
        <v>44</v>
      </c>
    </row>
    <row r="95" spans="1:19" ht="20.25" customHeight="1">
      <c r="A95" s="121"/>
      <c r="B95" s="15" t="s">
        <v>30</v>
      </c>
      <c r="C95" s="97">
        <f>B94/D94*100</f>
        <v>90</v>
      </c>
      <c r="D95" s="98"/>
      <c r="E95" s="15" t="s">
        <v>30</v>
      </c>
      <c r="F95" s="97">
        <f>E94/G94*100</f>
        <v>100</v>
      </c>
      <c r="G95" s="98"/>
      <c r="H95" s="15" t="s">
        <v>30</v>
      </c>
      <c r="I95" s="97">
        <f>H94/J94*100</f>
        <v>88.88888888888889</v>
      </c>
      <c r="J95" s="98"/>
      <c r="K95" s="15" t="s">
        <v>30</v>
      </c>
      <c r="L95" s="97">
        <f>K94/M94*100</f>
        <v>100</v>
      </c>
      <c r="M95" s="98"/>
      <c r="N95" s="15" t="s">
        <v>30</v>
      </c>
      <c r="O95" s="97">
        <f>N94/P94*100</f>
        <v>87.5</v>
      </c>
      <c r="P95" s="98"/>
      <c r="Q95" s="15" t="s">
        <v>30</v>
      </c>
      <c r="R95" s="97">
        <f>Q94/S94*100</f>
        <v>93.18181818181817</v>
      </c>
      <c r="S95" s="98"/>
    </row>
    <row r="96" spans="1:19" ht="20.25" customHeight="1">
      <c r="A96" s="120" t="s">
        <v>71</v>
      </c>
      <c r="B96" s="19">
        <v>10</v>
      </c>
      <c r="C96" s="11" t="s">
        <v>29</v>
      </c>
      <c r="D96" s="14">
        <v>10</v>
      </c>
      <c r="E96" s="19">
        <v>10</v>
      </c>
      <c r="F96" s="11" t="s">
        <v>29</v>
      </c>
      <c r="G96" s="14">
        <v>10</v>
      </c>
      <c r="H96" s="19">
        <v>8</v>
      </c>
      <c r="I96" s="11" t="s">
        <v>29</v>
      </c>
      <c r="J96" s="14">
        <v>9</v>
      </c>
      <c r="K96" s="19">
        <v>6</v>
      </c>
      <c r="L96" s="11" t="s">
        <v>29</v>
      </c>
      <c r="M96" s="14">
        <v>7</v>
      </c>
      <c r="N96" s="19">
        <v>8</v>
      </c>
      <c r="O96" s="11" t="s">
        <v>29</v>
      </c>
      <c r="P96" s="14">
        <v>8</v>
      </c>
      <c r="Q96" s="13">
        <f>B96+E96+H96+K96+N96</f>
        <v>42</v>
      </c>
      <c r="R96" s="11" t="s">
        <v>29</v>
      </c>
      <c r="S96" s="14">
        <f>D96+G96+J96+M96+P96</f>
        <v>44</v>
      </c>
    </row>
    <row r="97" spans="1:19" ht="20.25" customHeight="1">
      <c r="A97" s="121"/>
      <c r="B97" s="15" t="s">
        <v>30</v>
      </c>
      <c r="C97" s="97">
        <f>B96/D96*100</f>
        <v>100</v>
      </c>
      <c r="D97" s="98"/>
      <c r="E97" s="15" t="s">
        <v>30</v>
      </c>
      <c r="F97" s="97">
        <f>E96/G96*100</f>
        <v>100</v>
      </c>
      <c r="G97" s="98"/>
      <c r="H97" s="15" t="s">
        <v>30</v>
      </c>
      <c r="I97" s="97">
        <f>H96/J96*100</f>
        <v>88.88888888888889</v>
      </c>
      <c r="J97" s="98"/>
      <c r="K97" s="15" t="s">
        <v>30</v>
      </c>
      <c r="L97" s="97">
        <f>K96/M96*100</f>
        <v>85.71428571428571</v>
      </c>
      <c r="M97" s="98"/>
      <c r="N97" s="15" t="s">
        <v>30</v>
      </c>
      <c r="O97" s="97">
        <f>N96/P96*100</f>
        <v>100</v>
      </c>
      <c r="P97" s="98"/>
      <c r="Q97" s="15" t="s">
        <v>30</v>
      </c>
      <c r="R97" s="97">
        <f>Q96/S96*100</f>
        <v>95.45454545454545</v>
      </c>
      <c r="S97" s="98"/>
    </row>
    <row r="98" spans="1:19" ht="20.25" customHeight="1">
      <c r="A98" s="120" t="s">
        <v>72</v>
      </c>
      <c r="B98" s="19">
        <v>9</v>
      </c>
      <c r="C98" s="11" t="s">
        <v>29</v>
      </c>
      <c r="D98" s="14">
        <v>10</v>
      </c>
      <c r="E98" s="19">
        <v>10</v>
      </c>
      <c r="F98" s="11" t="s">
        <v>29</v>
      </c>
      <c r="G98" s="14">
        <v>10</v>
      </c>
      <c r="H98" s="19">
        <v>8</v>
      </c>
      <c r="I98" s="11" t="s">
        <v>29</v>
      </c>
      <c r="J98" s="14">
        <v>9</v>
      </c>
      <c r="K98" s="19">
        <v>7</v>
      </c>
      <c r="L98" s="11" t="s">
        <v>29</v>
      </c>
      <c r="M98" s="14">
        <v>7</v>
      </c>
      <c r="N98" s="19">
        <v>6</v>
      </c>
      <c r="O98" s="11" t="s">
        <v>29</v>
      </c>
      <c r="P98" s="14">
        <v>8</v>
      </c>
      <c r="Q98" s="13">
        <f>B98+E98+H98+K98+N98</f>
        <v>40</v>
      </c>
      <c r="R98" s="11" t="s">
        <v>29</v>
      </c>
      <c r="S98" s="14">
        <f>D98+G98+J98+M98+P98</f>
        <v>44</v>
      </c>
    </row>
    <row r="99" spans="1:19" ht="20.25" customHeight="1">
      <c r="A99" s="121"/>
      <c r="B99" s="15" t="s">
        <v>30</v>
      </c>
      <c r="C99" s="97">
        <f>B98/D98*100</f>
        <v>90</v>
      </c>
      <c r="D99" s="98"/>
      <c r="E99" s="15" t="s">
        <v>30</v>
      </c>
      <c r="F99" s="97">
        <f>E98/G98*100</f>
        <v>100</v>
      </c>
      <c r="G99" s="98"/>
      <c r="H99" s="15" t="s">
        <v>30</v>
      </c>
      <c r="I99" s="97">
        <f>H98/J98*100</f>
        <v>88.88888888888889</v>
      </c>
      <c r="J99" s="98"/>
      <c r="K99" s="15" t="s">
        <v>30</v>
      </c>
      <c r="L99" s="97">
        <f>K98/M98*100</f>
        <v>100</v>
      </c>
      <c r="M99" s="98"/>
      <c r="N99" s="15" t="s">
        <v>30</v>
      </c>
      <c r="O99" s="97">
        <f>N98/P98*100</f>
        <v>75</v>
      </c>
      <c r="P99" s="98"/>
      <c r="Q99" s="15" t="s">
        <v>30</v>
      </c>
      <c r="R99" s="97">
        <f>Q98/S98*100</f>
        <v>90.9090909090909</v>
      </c>
      <c r="S99" s="98"/>
    </row>
    <row r="100" spans="1:19" ht="20.25" customHeight="1">
      <c r="A100" s="120" t="s">
        <v>73</v>
      </c>
      <c r="B100" s="19">
        <v>10</v>
      </c>
      <c r="C100" s="11" t="s">
        <v>29</v>
      </c>
      <c r="D100" s="14">
        <v>10</v>
      </c>
      <c r="E100" s="19">
        <v>10</v>
      </c>
      <c r="F100" s="11" t="s">
        <v>29</v>
      </c>
      <c r="G100" s="14">
        <v>10</v>
      </c>
      <c r="H100" s="19">
        <v>7</v>
      </c>
      <c r="I100" s="11" t="s">
        <v>29</v>
      </c>
      <c r="J100" s="14">
        <v>9</v>
      </c>
      <c r="K100" s="19">
        <v>7</v>
      </c>
      <c r="L100" s="11" t="s">
        <v>29</v>
      </c>
      <c r="M100" s="14">
        <v>7</v>
      </c>
      <c r="N100" s="19">
        <v>7</v>
      </c>
      <c r="O100" s="11" t="s">
        <v>29</v>
      </c>
      <c r="P100" s="14">
        <v>8</v>
      </c>
      <c r="Q100" s="13">
        <f>B100+E100+H100+K100+N100</f>
        <v>41</v>
      </c>
      <c r="R100" s="11" t="s">
        <v>29</v>
      </c>
      <c r="S100" s="14">
        <f>D100+G100+J100+M100+P100</f>
        <v>44</v>
      </c>
    </row>
    <row r="101" spans="1:19" ht="20.25" customHeight="1">
      <c r="A101" s="121"/>
      <c r="B101" s="15" t="s">
        <v>30</v>
      </c>
      <c r="C101" s="97">
        <f>B100/D100*100</f>
        <v>100</v>
      </c>
      <c r="D101" s="98"/>
      <c r="E101" s="15" t="s">
        <v>30</v>
      </c>
      <c r="F101" s="97">
        <f>E100/G100*100</f>
        <v>100</v>
      </c>
      <c r="G101" s="98"/>
      <c r="H101" s="15" t="s">
        <v>30</v>
      </c>
      <c r="I101" s="97">
        <f>H100/J100*100</f>
        <v>77.77777777777779</v>
      </c>
      <c r="J101" s="98"/>
      <c r="K101" s="15" t="s">
        <v>30</v>
      </c>
      <c r="L101" s="97">
        <f>K100/M100*100</f>
        <v>100</v>
      </c>
      <c r="M101" s="98"/>
      <c r="N101" s="15" t="s">
        <v>30</v>
      </c>
      <c r="O101" s="97">
        <f>N100/P100*100</f>
        <v>87.5</v>
      </c>
      <c r="P101" s="98"/>
      <c r="Q101" s="15" t="s">
        <v>30</v>
      </c>
      <c r="R101" s="97">
        <f>Q100/S100*100</f>
        <v>93.18181818181817</v>
      </c>
      <c r="S101" s="98"/>
    </row>
    <row r="102" spans="1:19" ht="20.25" customHeight="1">
      <c r="A102" s="108" t="s">
        <v>74</v>
      </c>
      <c r="B102" s="19">
        <v>9</v>
      </c>
      <c r="C102" s="11" t="s">
        <v>29</v>
      </c>
      <c r="D102" s="14">
        <v>10</v>
      </c>
      <c r="E102" s="19">
        <v>8</v>
      </c>
      <c r="F102" s="11" t="s">
        <v>29</v>
      </c>
      <c r="G102" s="14">
        <v>10</v>
      </c>
      <c r="H102" s="19">
        <v>8</v>
      </c>
      <c r="I102" s="11" t="s">
        <v>29</v>
      </c>
      <c r="J102" s="14">
        <v>9</v>
      </c>
      <c r="K102" s="19">
        <v>6</v>
      </c>
      <c r="L102" s="11" t="s">
        <v>29</v>
      </c>
      <c r="M102" s="14">
        <v>7</v>
      </c>
      <c r="N102" s="19">
        <v>7</v>
      </c>
      <c r="O102" s="11" t="s">
        <v>29</v>
      </c>
      <c r="P102" s="14">
        <v>8</v>
      </c>
      <c r="Q102" s="13">
        <f>B102+E102+H102+K102+N102</f>
        <v>38</v>
      </c>
      <c r="R102" s="11" t="s">
        <v>29</v>
      </c>
      <c r="S102" s="14">
        <f>D102+G102+J102+M102+P102</f>
        <v>44</v>
      </c>
    </row>
    <row r="103" spans="1:19" ht="20.25" customHeight="1">
      <c r="A103" s="108"/>
      <c r="B103" s="15" t="s">
        <v>30</v>
      </c>
      <c r="C103" s="97">
        <f>B102/D102*100</f>
        <v>90</v>
      </c>
      <c r="D103" s="98"/>
      <c r="E103" s="15" t="s">
        <v>30</v>
      </c>
      <c r="F103" s="97">
        <f>E102/G102*100</f>
        <v>80</v>
      </c>
      <c r="G103" s="98"/>
      <c r="H103" s="15" t="s">
        <v>30</v>
      </c>
      <c r="I103" s="97">
        <f>H102/J102*100</f>
        <v>88.88888888888889</v>
      </c>
      <c r="J103" s="98"/>
      <c r="K103" s="15" t="s">
        <v>30</v>
      </c>
      <c r="L103" s="97">
        <f>K102/M102*100</f>
        <v>85.71428571428571</v>
      </c>
      <c r="M103" s="98"/>
      <c r="N103" s="15" t="s">
        <v>30</v>
      </c>
      <c r="O103" s="97">
        <f>N102/P102*100</f>
        <v>87.5</v>
      </c>
      <c r="P103" s="98"/>
      <c r="Q103" s="15" t="s">
        <v>30</v>
      </c>
      <c r="R103" s="97">
        <f>Q102/S102*100</f>
        <v>86.36363636363636</v>
      </c>
      <c r="S103" s="98"/>
    </row>
    <row r="104" spans="1:19" ht="20.25" customHeight="1">
      <c r="A104" s="108" t="s">
        <v>75</v>
      </c>
      <c r="B104" s="19">
        <v>9</v>
      </c>
      <c r="C104" s="11" t="s">
        <v>29</v>
      </c>
      <c r="D104" s="14">
        <v>10</v>
      </c>
      <c r="E104" s="19">
        <v>8</v>
      </c>
      <c r="F104" s="11" t="s">
        <v>29</v>
      </c>
      <c r="G104" s="14">
        <v>10</v>
      </c>
      <c r="H104" s="19">
        <v>8</v>
      </c>
      <c r="I104" s="11" t="s">
        <v>29</v>
      </c>
      <c r="J104" s="14">
        <v>9</v>
      </c>
      <c r="K104" s="19">
        <v>6</v>
      </c>
      <c r="L104" s="11" t="s">
        <v>29</v>
      </c>
      <c r="M104" s="14">
        <v>7</v>
      </c>
      <c r="N104" s="19">
        <v>6</v>
      </c>
      <c r="O104" s="11" t="s">
        <v>29</v>
      </c>
      <c r="P104" s="14">
        <v>8</v>
      </c>
      <c r="Q104" s="13">
        <f>B104+E104+H104+K104+N104</f>
        <v>37</v>
      </c>
      <c r="R104" s="11" t="s">
        <v>29</v>
      </c>
      <c r="S104" s="14">
        <f>D104+G104+J104+M104+P104</f>
        <v>44</v>
      </c>
    </row>
    <row r="105" spans="1:19" ht="20.25" customHeight="1">
      <c r="A105" s="108"/>
      <c r="B105" s="15" t="s">
        <v>30</v>
      </c>
      <c r="C105" s="97">
        <f>B104/D104*100</f>
        <v>90</v>
      </c>
      <c r="D105" s="98"/>
      <c r="E105" s="15" t="s">
        <v>30</v>
      </c>
      <c r="F105" s="97">
        <f>E104/G104*100</f>
        <v>80</v>
      </c>
      <c r="G105" s="98"/>
      <c r="H105" s="15" t="s">
        <v>30</v>
      </c>
      <c r="I105" s="97">
        <f>H104/J104*100</f>
        <v>88.88888888888889</v>
      </c>
      <c r="J105" s="98"/>
      <c r="K105" s="15" t="s">
        <v>30</v>
      </c>
      <c r="L105" s="97">
        <f>K104/M104*100</f>
        <v>85.71428571428571</v>
      </c>
      <c r="M105" s="98"/>
      <c r="N105" s="15" t="s">
        <v>30</v>
      </c>
      <c r="O105" s="97">
        <f>N104/P104*100</f>
        <v>75</v>
      </c>
      <c r="P105" s="98"/>
      <c r="Q105" s="15" t="s">
        <v>30</v>
      </c>
      <c r="R105" s="97">
        <f>Q104/S104*100</f>
        <v>84.0909090909091</v>
      </c>
      <c r="S105" s="98"/>
    </row>
    <row r="106" spans="1:19" ht="20.25" customHeight="1">
      <c r="A106" s="120" t="s">
        <v>76</v>
      </c>
      <c r="B106" s="19">
        <v>9</v>
      </c>
      <c r="C106" s="11" t="s">
        <v>29</v>
      </c>
      <c r="D106" s="14">
        <v>10</v>
      </c>
      <c r="E106" s="19">
        <v>8</v>
      </c>
      <c r="F106" s="11" t="s">
        <v>29</v>
      </c>
      <c r="G106" s="14">
        <v>10</v>
      </c>
      <c r="H106" s="19">
        <v>6</v>
      </c>
      <c r="I106" s="11" t="s">
        <v>29</v>
      </c>
      <c r="J106" s="14">
        <v>9</v>
      </c>
      <c r="K106" s="19">
        <v>6</v>
      </c>
      <c r="L106" s="11" t="s">
        <v>29</v>
      </c>
      <c r="M106" s="14">
        <v>7</v>
      </c>
      <c r="N106" s="19">
        <v>6</v>
      </c>
      <c r="O106" s="11" t="s">
        <v>29</v>
      </c>
      <c r="P106" s="14">
        <v>8</v>
      </c>
      <c r="Q106" s="13">
        <f>B106+E106+H106+K106+N106</f>
        <v>35</v>
      </c>
      <c r="R106" s="11" t="s">
        <v>29</v>
      </c>
      <c r="S106" s="14">
        <f>D106+G106+J106+M106+P106</f>
        <v>44</v>
      </c>
    </row>
    <row r="107" spans="1:19" ht="20.25" customHeight="1">
      <c r="A107" s="121"/>
      <c r="B107" s="15" t="s">
        <v>30</v>
      </c>
      <c r="C107" s="97">
        <f>B106/D106*100</f>
        <v>90</v>
      </c>
      <c r="D107" s="98"/>
      <c r="E107" s="15" t="s">
        <v>30</v>
      </c>
      <c r="F107" s="97">
        <f>E106/G106*100</f>
        <v>80</v>
      </c>
      <c r="G107" s="98"/>
      <c r="H107" s="15" t="s">
        <v>30</v>
      </c>
      <c r="I107" s="97">
        <f>H106/J106*100</f>
        <v>66.66666666666666</v>
      </c>
      <c r="J107" s="98"/>
      <c r="K107" s="15" t="s">
        <v>30</v>
      </c>
      <c r="L107" s="97">
        <f>K106/M106*100</f>
        <v>85.71428571428571</v>
      </c>
      <c r="M107" s="98"/>
      <c r="N107" s="15" t="s">
        <v>30</v>
      </c>
      <c r="O107" s="97">
        <f>N106/P106*100</f>
        <v>75</v>
      </c>
      <c r="P107" s="98"/>
      <c r="Q107" s="15" t="s">
        <v>30</v>
      </c>
      <c r="R107" s="97">
        <f>Q106/S106*100</f>
        <v>79.54545454545455</v>
      </c>
      <c r="S107" s="98"/>
    </row>
    <row r="108" spans="1:19" ht="20.25" customHeight="1">
      <c r="A108" s="120" t="s">
        <v>77</v>
      </c>
      <c r="B108" s="19">
        <v>9</v>
      </c>
      <c r="C108" s="11" t="s">
        <v>29</v>
      </c>
      <c r="D108" s="14">
        <v>10</v>
      </c>
      <c r="E108" s="19">
        <v>8</v>
      </c>
      <c r="F108" s="11" t="s">
        <v>29</v>
      </c>
      <c r="G108" s="14">
        <v>10</v>
      </c>
      <c r="H108" s="19">
        <v>8</v>
      </c>
      <c r="I108" s="11" t="s">
        <v>29</v>
      </c>
      <c r="J108" s="14">
        <v>9</v>
      </c>
      <c r="K108" s="19">
        <v>6</v>
      </c>
      <c r="L108" s="11" t="s">
        <v>29</v>
      </c>
      <c r="M108" s="14">
        <v>7</v>
      </c>
      <c r="N108" s="19">
        <v>7</v>
      </c>
      <c r="O108" s="11" t="s">
        <v>29</v>
      </c>
      <c r="P108" s="14">
        <v>8</v>
      </c>
      <c r="Q108" s="13">
        <f>B108+E108+H108+K108+N108</f>
        <v>38</v>
      </c>
      <c r="R108" s="11" t="s">
        <v>29</v>
      </c>
      <c r="S108" s="14">
        <f>D108+G108+J108+M108+P108</f>
        <v>44</v>
      </c>
    </row>
    <row r="109" spans="1:19" ht="20.25" customHeight="1">
      <c r="A109" s="121"/>
      <c r="B109" s="15" t="s">
        <v>30</v>
      </c>
      <c r="C109" s="97">
        <f>B108/D108*100</f>
        <v>90</v>
      </c>
      <c r="D109" s="98"/>
      <c r="E109" s="15" t="s">
        <v>30</v>
      </c>
      <c r="F109" s="97">
        <f>E108/G108*100</f>
        <v>80</v>
      </c>
      <c r="G109" s="98"/>
      <c r="H109" s="15" t="s">
        <v>30</v>
      </c>
      <c r="I109" s="97">
        <f>H108/J108*100</f>
        <v>88.88888888888889</v>
      </c>
      <c r="J109" s="98"/>
      <c r="K109" s="15" t="s">
        <v>30</v>
      </c>
      <c r="L109" s="97">
        <f>K108/M108*100</f>
        <v>85.71428571428571</v>
      </c>
      <c r="M109" s="98"/>
      <c r="N109" s="15" t="s">
        <v>30</v>
      </c>
      <c r="O109" s="97">
        <f>N108/P108*100</f>
        <v>87.5</v>
      </c>
      <c r="P109" s="98"/>
      <c r="Q109" s="15" t="s">
        <v>30</v>
      </c>
      <c r="R109" s="97">
        <f>Q108/S108*100</f>
        <v>86.36363636363636</v>
      </c>
      <c r="S109" s="98"/>
    </row>
    <row r="110" spans="1:19" ht="20.25" customHeight="1">
      <c r="A110" s="69"/>
      <c r="B110" s="70"/>
      <c r="C110" s="39"/>
      <c r="D110" s="71"/>
      <c r="E110" s="70"/>
      <c r="F110" s="39"/>
      <c r="G110" s="71"/>
      <c r="H110" s="70"/>
      <c r="I110" s="39"/>
      <c r="J110" s="71"/>
      <c r="K110" s="70"/>
      <c r="L110" s="39"/>
      <c r="M110" s="71"/>
      <c r="N110" s="70"/>
      <c r="O110" s="39"/>
      <c r="P110" s="71"/>
      <c r="Q110" s="70"/>
      <c r="R110" s="39"/>
      <c r="S110" s="71"/>
    </row>
    <row r="111" spans="1:19" ht="20.25" customHeight="1">
      <c r="A111" s="120" t="s">
        <v>78</v>
      </c>
      <c r="B111" s="19">
        <v>9</v>
      </c>
      <c r="C111" s="11" t="s">
        <v>29</v>
      </c>
      <c r="D111" s="14">
        <v>10</v>
      </c>
      <c r="E111" s="19">
        <v>8</v>
      </c>
      <c r="F111" s="11" t="s">
        <v>29</v>
      </c>
      <c r="G111" s="14">
        <v>10</v>
      </c>
      <c r="H111" s="19">
        <v>7</v>
      </c>
      <c r="I111" s="11" t="s">
        <v>29</v>
      </c>
      <c r="J111" s="14">
        <v>9</v>
      </c>
      <c r="K111" s="19">
        <v>6</v>
      </c>
      <c r="L111" s="11" t="s">
        <v>29</v>
      </c>
      <c r="M111" s="14">
        <v>7</v>
      </c>
      <c r="N111" s="19">
        <v>6</v>
      </c>
      <c r="O111" s="11" t="s">
        <v>29</v>
      </c>
      <c r="P111" s="14">
        <v>8</v>
      </c>
      <c r="Q111" s="13">
        <f>B111+E111+H111+K111+N111</f>
        <v>36</v>
      </c>
      <c r="R111" s="11" t="s">
        <v>29</v>
      </c>
      <c r="S111" s="14">
        <f>D111+G111+J111+M111+P111</f>
        <v>44</v>
      </c>
    </row>
    <row r="112" spans="1:19" ht="20.25" customHeight="1">
      <c r="A112" s="121"/>
      <c r="B112" s="15" t="s">
        <v>30</v>
      </c>
      <c r="C112" s="97">
        <f>B111/D111*100</f>
        <v>90</v>
      </c>
      <c r="D112" s="98"/>
      <c r="E112" s="15" t="s">
        <v>30</v>
      </c>
      <c r="F112" s="97">
        <f>E111/G111*100</f>
        <v>80</v>
      </c>
      <c r="G112" s="98"/>
      <c r="H112" s="15" t="s">
        <v>30</v>
      </c>
      <c r="I112" s="97">
        <f>H111/J111*100</f>
        <v>77.77777777777779</v>
      </c>
      <c r="J112" s="98"/>
      <c r="K112" s="15" t="s">
        <v>30</v>
      </c>
      <c r="L112" s="97">
        <f>K111/M111*100</f>
        <v>85.71428571428571</v>
      </c>
      <c r="M112" s="98"/>
      <c r="N112" s="15" t="s">
        <v>30</v>
      </c>
      <c r="O112" s="97">
        <f>N111/P111*100</f>
        <v>75</v>
      </c>
      <c r="P112" s="98"/>
      <c r="Q112" s="15" t="s">
        <v>30</v>
      </c>
      <c r="R112" s="97">
        <f>Q111/S111*100</f>
        <v>81.81818181818183</v>
      </c>
      <c r="S112" s="98"/>
    </row>
    <row r="113" spans="1:19" ht="20.25" customHeight="1">
      <c r="A113" s="120" t="s">
        <v>79</v>
      </c>
      <c r="B113" s="19">
        <v>9</v>
      </c>
      <c r="C113" s="11" t="s">
        <v>29</v>
      </c>
      <c r="D113" s="14">
        <v>10</v>
      </c>
      <c r="E113" s="19">
        <v>8</v>
      </c>
      <c r="F113" s="11" t="s">
        <v>29</v>
      </c>
      <c r="G113" s="14">
        <v>10</v>
      </c>
      <c r="H113" s="19">
        <v>7</v>
      </c>
      <c r="I113" s="11" t="s">
        <v>29</v>
      </c>
      <c r="J113" s="14">
        <v>9</v>
      </c>
      <c r="K113" s="19">
        <v>6</v>
      </c>
      <c r="L113" s="11" t="s">
        <v>29</v>
      </c>
      <c r="M113" s="14">
        <v>7</v>
      </c>
      <c r="N113" s="19">
        <v>6</v>
      </c>
      <c r="O113" s="11" t="s">
        <v>29</v>
      </c>
      <c r="P113" s="14">
        <v>8</v>
      </c>
      <c r="Q113" s="13">
        <f>B113+E113+H113+K113+N113</f>
        <v>36</v>
      </c>
      <c r="R113" s="11" t="s">
        <v>29</v>
      </c>
      <c r="S113" s="14">
        <f>D113+G113+J113+M113+P113</f>
        <v>44</v>
      </c>
    </row>
    <row r="114" spans="1:19" ht="20.25" customHeight="1">
      <c r="A114" s="121"/>
      <c r="B114" s="15" t="s">
        <v>30</v>
      </c>
      <c r="C114" s="97">
        <f>B113/D113*100</f>
        <v>90</v>
      </c>
      <c r="D114" s="98"/>
      <c r="E114" s="15" t="s">
        <v>30</v>
      </c>
      <c r="F114" s="97">
        <f>E113/G113*100</f>
        <v>80</v>
      </c>
      <c r="G114" s="98"/>
      <c r="H114" s="15" t="s">
        <v>30</v>
      </c>
      <c r="I114" s="97">
        <f>H113/J113*100</f>
        <v>77.77777777777779</v>
      </c>
      <c r="J114" s="98"/>
      <c r="K114" s="15" t="s">
        <v>30</v>
      </c>
      <c r="L114" s="97">
        <f>K113/M113*100</f>
        <v>85.71428571428571</v>
      </c>
      <c r="M114" s="98"/>
      <c r="N114" s="15" t="s">
        <v>30</v>
      </c>
      <c r="O114" s="97">
        <f>N113/P113*100</f>
        <v>75</v>
      </c>
      <c r="P114" s="98"/>
      <c r="Q114" s="15" t="s">
        <v>30</v>
      </c>
      <c r="R114" s="97">
        <f>Q113/S113*100</f>
        <v>81.81818181818183</v>
      </c>
      <c r="S114" s="98"/>
    </row>
    <row r="115" spans="1:19" ht="20.25" customHeight="1">
      <c r="A115" s="120" t="s">
        <v>80</v>
      </c>
      <c r="B115" s="19">
        <v>8</v>
      </c>
      <c r="C115" s="11" t="s">
        <v>29</v>
      </c>
      <c r="D115" s="14">
        <v>10</v>
      </c>
      <c r="E115" s="19">
        <v>9</v>
      </c>
      <c r="F115" s="11" t="s">
        <v>29</v>
      </c>
      <c r="G115" s="14">
        <v>10</v>
      </c>
      <c r="H115" s="19">
        <v>7</v>
      </c>
      <c r="I115" s="11" t="s">
        <v>29</v>
      </c>
      <c r="J115" s="14">
        <v>9</v>
      </c>
      <c r="K115" s="19">
        <v>6</v>
      </c>
      <c r="L115" s="11" t="s">
        <v>29</v>
      </c>
      <c r="M115" s="14">
        <v>7</v>
      </c>
      <c r="N115" s="19">
        <v>7</v>
      </c>
      <c r="O115" s="11" t="s">
        <v>29</v>
      </c>
      <c r="P115" s="14">
        <v>8</v>
      </c>
      <c r="Q115" s="13">
        <f>B115+E115+H115+K115+N115</f>
        <v>37</v>
      </c>
      <c r="R115" s="11" t="s">
        <v>29</v>
      </c>
      <c r="S115" s="14">
        <f>D115+G115+J115+M115+P115</f>
        <v>44</v>
      </c>
    </row>
    <row r="116" spans="1:19" ht="20.25" customHeight="1">
      <c r="A116" s="121"/>
      <c r="B116" s="15" t="s">
        <v>30</v>
      </c>
      <c r="C116" s="97">
        <f>B115/D115*100</f>
        <v>80</v>
      </c>
      <c r="D116" s="98"/>
      <c r="E116" s="15" t="s">
        <v>30</v>
      </c>
      <c r="F116" s="97">
        <f>E115/G115*100</f>
        <v>90</v>
      </c>
      <c r="G116" s="98"/>
      <c r="H116" s="15" t="s">
        <v>30</v>
      </c>
      <c r="I116" s="97">
        <f>H115/J115*100</f>
        <v>77.77777777777779</v>
      </c>
      <c r="J116" s="98"/>
      <c r="K116" s="15" t="s">
        <v>30</v>
      </c>
      <c r="L116" s="97">
        <f>K115/M115*100</f>
        <v>85.71428571428571</v>
      </c>
      <c r="M116" s="98"/>
      <c r="N116" s="15" t="s">
        <v>30</v>
      </c>
      <c r="O116" s="97">
        <f>N115/P115*100</f>
        <v>87.5</v>
      </c>
      <c r="P116" s="98"/>
      <c r="Q116" s="15" t="s">
        <v>30</v>
      </c>
      <c r="R116" s="97">
        <f>Q115/S115*100</f>
        <v>84.0909090909091</v>
      </c>
      <c r="S116" s="98"/>
    </row>
    <row r="117" spans="1:19" ht="20.25" customHeight="1">
      <c r="A117" s="120" t="s">
        <v>81</v>
      </c>
      <c r="B117" s="19">
        <v>8</v>
      </c>
      <c r="C117" s="11" t="s">
        <v>29</v>
      </c>
      <c r="D117" s="14">
        <v>10</v>
      </c>
      <c r="E117" s="19">
        <v>8</v>
      </c>
      <c r="F117" s="11" t="s">
        <v>29</v>
      </c>
      <c r="G117" s="14">
        <v>10</v>
      </c>
      <c r="H117" s="19">
        <v>7</v>
      </c>
      <c r="I117" s="11" t="s">
        <v>29</v>
      </c>
      <c r="J117" s="14">
        <v>9</v>
      </c>
      <c r="K117" s="19">
        <v>6</v>
      </c>
      <c r="L117" s="11" t="s">
        <v>29</v>
      </c>
      <c r="M117" s="14">
        <v>7</v>
      </c>
      <c r="N117" s="19">
        <v>6</v>
      </c>
      <c r="O117" s="11" t="s">
        <v>29</v>
      </c>
      <c r="P117" s="14">
        <v>8</v>
      </c>
      <c r="Q117" s="13">
        <f>B117+E117+H117+K117+N117</f>
        <v>35</v>
      </c>
      <c r="R117" s="11" t="s">
        <v>29</v>
      </c>
      <c r="S117" s="14">
        <f>D117+G117+J117+M117+P117</f>
        <v>44</v>
      </c>
    </row>
    <row r="118" spans="1:19" ht="20.25" customHeight="1">
      <c r="A118" s="121"/>
      <c r="B118" s="15" t="s">
        <v>30</v>
      </c>
      <c r="C118" s="97">
        <f>B117/D117*100</f>
        <v>80</v>
      </c>
      <c r="D118" s="98"/>
      <c r="E118" s="15" t="s">
        <v>30</v>
      </c>
      <c r="F118" s="97">
        <f>E117/G117*100</f>
        <v>80</v>
      </c>
      <c r="G118" s="98"/>
      <c r="H118" s="15" t="s">
        <v>30</v>
      </c>
      <c r="I118" s="97">
        <f>H117/J117*100</f>
        <v>77.77777777777779</v>
      </c>
      <c r="J118" s="98"/>
      <c r="K118" s="15" t="s">
        <v>30</v>
      </c>
      <c r="L118" s="97">
        <f>K117/M117*100</f>
        <v>85.71428571428571</v>
      </c>
      <c r="M118" s="98"/>
      <c r="N118" s="15" t="s">
        <v>30</v>
      </c>
      <c r="O118" s="97">
        <f>N117/P117*100</f>
        <v>75</v>
      </c>
      <c r="P118" s="98"/>
      <c r="Q118" s="15" t="s">
        <v>30</v>
      </c>
      <c r="R118" s="97">
        <f>Q117/S117*100</f>
        <v>79.54545454545455</v>
      </c>
      <c r="S118" s="98"/>
    </row>
    <row r="119" spans="1:19" ht="20.25" customHeight="1">
      <c r="A119" s="120" t="s">
        <v>82</v>
      </c>
      <c r="B119" s="19">
        <v>9</v>
      </c>
      <c r="C119" s="11" t="s">
        <v>29</v>
      </c>
      <c r="D119" s="14">
        <v>10</v>
      </c>
      <c r="E119" s="19">
        <v>9</v>
      </c>
      <c r="F119" s="11" t="s">
        <v>29</v>
      </c>
      <c r="G119" s="14">
        <v>10</v>
      </c>
      <c r="H119" s="19">
        <v>8</v>
      </c>
      <c r="I119" s="11" t="s">
        <v>29</v>
      </c>
      <c r="J119" s="14">
        <v>9</v>
      </c>
      <c r="K119" s="19">
        <v>6</v>
      </c>
      <c r="L119" s="11" t="s">
        <v>29</v>
      </c>
      <c r="M119" s="14">
        <v>7</v>
      </c>
      <c r="N119" s="19">
        <v>6</v>
      </c>
      <c r="O119" s="11" t="s">
        <v>29</v>
      </c>
      <c r="P119" s="14">
        <v>8</v>
      </c>
      <c r="Q119" s="13">
        <f>B119+E119+H119+K119+N119</f>
        <v>38</v>
      </c>
      <c r="R119" s="11" t="s">
        <v>29</v>
      </c>
      <c r="S119" s="14">
        <f>D119+G119+J119+M119+P119</f>
        <v>44</v>
      </c>
    </row>
    <row r="120" spans="1:19" ht="20.25" customHeight="1">
      <c r="A120" s="121"/>
      <c r="B120" s="15" t="s">
        <v>30</v>
      </c>
      <c r="C120" s="97">
        <f>B119/D119*100</f>
        <v>90</v>
      </c>
      <c r="D120" s="98"/>
      <c r="E120" s="15" t="s">
        <v>30</v>
      </c>
      <c r="F120" s="97">
        <f>E119/G119*100</f>
        <v>90</v>
      </c>
      <c r="G120" s="98"/>
      <c r="H120" s="15" t="s">
        <v>30</v>
      </c>
      <c r="I120" s="97">
        <f>H119/J119*100</f>
        <v>88.88888888888889</v>
      </c>
      <c r="J120" s="98"/>
      <c r="K120" s="15" t="s">
        <v>30</v>
      </c>
      <c r="L120" s="97">
        <f>K119/M119*100</f>
        <v>85.71428571428571</v>
      </c>
      <c r="M120" s="98"/>
      <c r="N120" s="15" t="s">
        <v>30</v>
      </c>
      <c r="O120" s="97">
        <f>N119/P119*100</f>
        <v>75</v>
      </c>
      <c r="P120" s="98"/>
      <c r="Q120" s="15" t="s">
        <v>30</v>
      </c>
      <c r="R120" s="97">
        <f>Q119/S119*100</f>
        <v>86.36363636363636</v>
      </c>
      <c r="S120" s="98"/>
    </row>
    <row r="121" spans="1:19" ht="20.25" customHeight="1">
      <c r="A121" s="120" t="s">
        <v>83</v>
      </c>
      <c r="B121" s="19">
        <v>9</v>
      </c>
      <c r="C121" s="11" t="s">
        <v>29</v>
      </c>
      <c r="D121" s="14">
        <v>10</v>
      </c>
      <c r="E121" s="19">
        <v>8</v>
      </c>
      <c r="F121" s="11" t="s">
        <v>29</v>
      </c>
      <c r="G121" s="14">
        <v>10</v>
      </c>
      <c r="H121" s="19">
        <v>8</v>
      </c>
      <c r="I121" s="11" t="s">
        <v>29</v>
      </c>
      <c r="J121" s="14">
        <v>9</v>
      </c>
      <c r="K121" s="19">
        <v>6</v>
      </c>
      <c r="L121" s="11" t="s">
        <v>29</v>
      </c>
      <c r="M121" s="14">
        <v>7</v>
      </c>
      <c r="N121" s="19">
        <v>7</v>
      </c>
      <c r="O121" s="11" t="s">
        <v>29</v>
      </c>
      <c r="P121" s="14">
        <v>8</v>
      </c>
      <c r="Q121" s="13">
        <f>B121+E121+H121+K121+N121</f>
        <v>38</v>
      </c>
      <c r="R121" s="11" t="s">
        <v>29</v>
      </c>
      <c r="S121" s="14">
        <f>D121+G121+J121+M121+P121</f>
        <v>44</v>
      </c>
    </row>
    <row r="122" spans="1:19" ht="20.25" customHeight="1">
      <c r="A122" s="121"/>
      <c r="B122" s="15" t="s">
        <v>30</v>
      </c>
      <c r="C122" s="97">
        <f>B121/D121*100</f>
        <v>90</v>
      </c>
      <c r="D122" s="98"/>
      <c r="E122" s="15" t="s">
        <v>30</v>
      </c>
      <c r="F122" s="97">
        <f>E121/G121*100</f>
        <v>80</v>
      </c>
      <c r="G122" s="98"/>
      <c r="H122" s="15" t="s">
        <v>30</v>
      </c>
      <c r="I122" s="97">
        <f>H121/J121*100</f>
        <v>88.88888888888889</v>
      </c>
      <c r="J122" s="98"/>
      <c r="K122" s="15" t="s">
        <v>30</v>
      </c>
      <c r="L122" s="97">
        <f>K121/M121*100</f>
        <v>85.71428571428571</v>
      </c>
      <c r="M122" s="98"/>
      <c r="N122" s="15" t="s">
        <v>30</v>
      </c>
      <c r="O122" s="97">
        <f>N121/P121*100</f>
        <v>87.5</v>
      </c>
      <c r="P122" s="98"/>
      <c r="Q122" s="15" t="s">
        <v>30</v>
      </c>
      <c r="R122" s="97">
        <f>Q121/S121*100</f>
        <v>86.36363636363636</v>
      </c>
      <c r="S122" s="98"/>
    </row>
    <row r="123" spans="1:19" ht="20.25" customHeight="1">
      <c r="A123" s="120" t="s">
        <v>84</v>
      </c>
      <c r="B123" s="19">
        <v>9</v>
      </c>
      <c r="C123" s="11" t="s">
        <v>29</v>
      </c>
      <c r="D123" s="14">
        <v>10</v>
      </c>
      <c r="E123" s="19">
        <v>9</v>
      </c>
      <c r="F123" s="11" t="s">
        <v>29</v>
      </c>
      <c r="G123" s="14">
        <v>10</v>
      </c>
      <c r="H123" s="19">
        <v>7</v>
      </c>
      <c r="I123" s="11" t="s">
        <v>29</v>
      </c>
      <c r="J123" s="14">
        <v>9</v>
      </c>
      <c r="K123" s="19">
        <v>6</v>
      </c>
      <c r="L123" s="11" t="s">
        <v>29</v>
      </c>
      <c r="M123" s="14">
        <v>7</v>
      </c>
      <c r="N123" s="19">
        <v>7</v>
      </c>
      <c r="O123" s="11" t="s">
        <v>29</v>
      </c>
      <c r="P123" s="14">
        <v>8</v>
      </c>
      <c r="Q123" s="13">
        <f>B123+E123+H123+K123+N123</f>
        <v>38</v>
      </c>
      <c r="R123" s="11" t="s">
        <v>29</v>
      </c>
      <c r="S123" s="14">
        <f>D123+G123+J123+M123+P123</f>
        <v>44</v>
      </c>
    </row>
    <row r="124" spans="1:19" ht="20.25" customHeight="1">
      <c r="A124" s="121"/>
      <c r="B124" s="15" t="s">
        <v>30</v>
      </c>
      <c r="C124" s="97">
        <f>B123/D123*100</f>
        <v>90</v>
      </c>
      <c r="D124" s="98"/>
      <c r="E124" s="15" t="s">
        <v>30</v>
      </c>
      <c r="F124" s="97">
        <f>E123/G123*100</f>
        <v>90</v>
      </c>
      <c r="G124" s="98"/>
      <c r="H124" s="15" t="s">
        <v>30</v>
      </c>
      <c r="I124" s="97">
        <f>H123/J123*100</f>
        <v>77.77777777777779</v>
      </c>
      <c r="J124" s="98"/>
      <c r="K124" s="15" t="s">
        <v>30</v>
      </c>
      <c r="L124" s="97">
        <f>K123/M123*100</f>
        <v>85.71428571428571</v>
      </c>
      <c r="M124" s="98"/>
      <c r="N124" s="15" t="s">
        <v>30</v>
      </c>
      <c r="O124" s="97">
        <f>N123/P123*100</f>
        <v>87.5</v>
      </c>
      <c r="P124" s="98"/>
      <c r="Q124" s="15" t="s">
        <v>30</v>
      </c>
      <c r="R124" s="97">
        <f>Q123/S123*100</f>
        <v>86.36363636363636</v>
      </c>
      <c r="S124" s="98"/>
    </row>
    <row r="125" spans="1:19" ht="20.25" customHeight="1">
      <c r="A125" s="120" t="s">
        <v>85</v>
      </c>
      <c r="B125" s="19">
        <v>9</v>
      </c>
      <c r="C125" s="11" t="s">
        <v>29</v>
      </c>
      <c r="D125" s="14">
        <v>10</v>
      </c>
      <c r="E125" s="19">
        <v>9</v>
      </c>
      <c r="F125" s="11" t="s">
        <v>29</v>
      </c>
      <c r="G125" s="14">
        <v>10</v>
      </c>
      <c r="H125" s="19">
        <v>8</v>
      </c>
      <c r="I125" s="11" t="s">
        <v>29</v>
      </c>
      <c r="J125" s="14">
        <v>9</v>
      </c>
      <c r="K125" s="19">
        <v>6</v>
      </c>
      <c r="L125" s="11" t="s">
        <v>29</v>
      </c>
      <c r="M125" s="14">
        <v>7</v>
      </c>
      <c r="N125" s="19">
        <v>7</v>
      </c>
      <c r="O125" s="11" t="s">
        <v>29</v>
      </c>
      <c r="P125" s="14">
        <v>8</v>
      </c>
      <c r="Q125" s="13">
        <f>B125+E125+H125+K125+N125</f>
        <v>39</v>
      </c>
      <c r="R125" s="11" t="s">
        <v>29</v>
      </c>
      <c r="S125" s="14">
        <f>D125+G125+J125+M125+P125</f>
        <v>44</v>
      </c>
    </row>
    <row r="126" spans="1:19" ht="20.25" customHeight="1">
      <c r="A126" s="121"/>
      <c r="B126" s="15" t="s">
        <v>30</v>
      </c>
      <c r="C126" s="97">
        <f>B125/D125*100</f>
        <v>90</v>
      </c>
      <c r="D126" s="98"/>
      <c r="E126" s="15" t="s">
        <v>30</v>
      </c>
      <c r="F126" s="97">
        <f>E125/G125*100</f>
        <v>90</v>
      </c>
      <c r="G126" s="98"/>
      <c r="H126" s="15" t="s">
        <v>30</v>
      </c>
      <c r="I126" s="97">
        <f>H125/J125*100</f>
        <v>88.88888888888889</v>
      </c>
      <c r="J126" s="98"/>
      <c r="K126" s="15" t="s">
        <v>30</v>
      </c>
      <c r="L126" s="97">
        <f>K125/M125*100</f>
        <v>85.71428571428571</v>
      </c>
      <c r="M126" s="98"/>
      <c r="N126" s="15" t="s">
        <v>30</v>
      </c>
      <c r="O126" s="97">
        <f>N125/P125*100</f>
        <v>87.5</v>
      </c>
      <c r="P126" s="98"/>
      <c r="Q126" s="15" t="s">
        <v>30</v>
      </c>
      <c r="R126" s="97">
        <f>Q125/S125*100</f>
        <v>88.63636363636364</v>
      </c>
      <c r="S126" s="98"/>
    </row>
    <row r="127" spans="1:19" ht="20.25" customHeight="1">
      <c r="A127" s="120" t="s">
        <v>86</v>
      </c>
      <c r="B127" s="19">
        <v>9</v>
      </c>
      <c r="C127" s="11" t="s">
        <v>29</v>
      </c>
      <c r="D127" s="14">
        <v>10</v>
      </c>
      <c r="E127" s="19">
        <v>8</v>
      </c>
      <c r="F127" s="11" t="s">
        <v>29</v>
      </c>
      <c r="G127" s="14">
        <v>10</v>
      </c>
      <c r="H127" s="19">
        <v>8</v>
      </c>
      <c r="I127" s="11" t="s">
        <v>29</v>
      </c>
      <c r="J127" s="14">
        <v>9</v>
      </c>
      <c r="K127" s="19">
        <v>6</v>
      </c>
      <c r="L127" s="11" t="s">
        <v>29</v>
      </c>
      <c r="M127" s="14">
        <v>7</v>
      </c>
      <c r="N127" s="19">
        <v>7</v>
      </c>
      <c r="O127" s="11" t="s">
        <v>29</v>
      </c>
      <c r="P127" s="14">
        <v>8</v>
      </c>
      <c r="Q127" s="13">
        <f>B127+E127+H127+K127+N127</f>
        <v>38</v>
      </c>
      <c r="R127" s="11" t="s">
        <v>29</v>
      </c>
      <c r="S127" s="14">
        <f>D127+G127+J127+M127+P127</f>
        <v>44</v>
      </c>
    </row>
    <row r="128" spans="1:19" ht="20.25" customHeight="1">
      <c r="A128" s="121"/>
      <c r="B128" s="15" t="s">
        <v>30</v>
      </c>
      <c r="C128" s="97">
        <f>B127/D127*100</f>
        <v>90</v>
      </c>
      <c r="D128" s="98"/>
      <c r="E128" s="15" t="s">
        <v>30</v>
      </c>
      <c r="F128" s="97">
        <f>E127/G127*100</f>
        <v>80</v>
      </c>
      <c r="G128" s="98"/>
      <c r="H128" s="15" t="s">
        <v>30</v>
      </c>
      <c r="I128" s="97">
        <f>H127/J127*100</f>
        <v>88.88888888888889</v>
      </c>
      <c r="J128" s="98"/>
      <c r="K128" s="15" t="s">
        <v>30</v>
      </c>
      <c r="L128" s="97">
        <f>K127/M127*100</f>
        <v>85.71428571428571</v>
      </c>
      <c r="M128" s="98"/>
      <c r="N128" s="15" t="s">
        <v>30</v>
      </c>
      <c r="O128" s="97">
        <f>N127/P127*100</f>
        <v>87.5</v>
      </c>
      <c r="P128" s="98"/>
      <c r="Q128" s="15" t="s">
        <v>30</v>
      </c>
      <c r="R128" s="97">
        <f>Q127/S127*100</f>
        <v>86.36363636363636</v>
      </c>
      <c r="S128" s="98"/>
    </row>
    <row r="129" spans="1:19" ht="20.25" customHeight="1">
      <c r="A129" s="120" t="s">
        <v>87</v>
      </c>
      <c r="B129" s="19">
        <v>9</v>
      </c>
      <c r="C129" s="11" t="s">
        <v>29</v>
      </c>
      <c r="D129" s="14">
        <v>10</v>
      </c>
      <c r="E129" s="19">
        <v>9</v>
      </c>
      <c r="F129" s="11" t="s">
        <v>29</v>
      </c>
      <c r="G129" s="14">
        <v>10</v>
      </c>
      <c r="H129" s="19">
        <v>8</v>
      </c>
      <c r="I129" s="11" t="s">
        <v>29</v>
      </c>
      <c r="J129" s="14">
        <v>9</v>
      </c>
      <c r="K129" s="19">
        <v>6</v>
      </c>
      <c r="L129" s="11" t="s">
        <v>29</v>
      </c>
      <c r="M129" s="14">
        <v>7</v>
      </c>
      <c r="N129" s="19">
        <v>6</v>
      </c>
      <c r="O129" s="11" t="s">
        <v>29</v>
      </c>
      <c r="P129" s="14">
        <v>8</v>
      </c>
      <c r="Q129" s="13">
        <f>B129+E129+H129+K129+N129</f>
        <v>38</v>
      </c>
      <c r="R129" s="11" t="s">
        <v>29</v>
      </c>
      <c r="S129" s="14">
        <f>D129+G129+J129+M129+P129</f>
        <v>44</v>
      </c>
    </row>
    <row r="130" spans="1:19" ht="20.25" customHeight="1">
      <c r="A130" s="121"/>
      <c r="B130" s="15" t="s">
        <v>30</v>
      </c>
      <c r="C130" s="97">
        <f>B129/D129*100</f>
        <v>90</v>
      </c>
      <c r="D130" s="98"/>
      <c r="E130" s="15" t="s">
        <v>30</v>
      </c>
      <c r="F130" s="97">
        <f>E129/G129*100</f>
        <v>90</v>
      </c>
      <c r="G130" s="98"/>
      <c r="H130" s="15" t="s">
        <v>30</v>
      </c>
      <c r="I130" s="97">
        <f>H129/J129*100</f>
        <v>88.88888888888889</v>
      </c>
      <c r="J130" s="98"/>
      <c r="K130" s="15" t="s">
        <v>30</v>
      </c>
      <c r="L130" s="97">
        <f>K129/M129*100</f>
        <v>85.71428571428571</v>
      </c>
      <c r="M130" s="98"/>
      <c r="N130" s="15" t="s">
        <v>30</v>
      </c>
      <c r="O130" s="97">
        <f>N129/P129*100</f>
        <v>75</v>
      </c>
      <c r="P130" s="98"/>
      <c r="Q130" s="15" t="s">
        <v>30</v>
      </c>
      <c r="R130" s="97">
        <f>Q129/S129*100</f>
        <v>86.36363636363636</v>
      </c>
      <c r="S130" s="98"/>
    </row>
    <row r="131" spans="1:19" ht="20.25" customHeight="1">
      <c r="A131" s="120" t="s">
        <v>88</v>
      </c>
      <c r="B131" s="19">
        <v>9</v>
      </c>
      <c r="C131" s="11" t="s">
        <v>29</v>
      </c>
      <c r="D131" s="14">
        <v>10</v>
      </c>
      <c r="E131" s="19">
        <v>9</v>
      </c>
      <c r="F131" s="11" t="s">
        <v>29</v>
      </c>
      <c r="G131" s="14">
        <v>10</v>
      </c>
      <c r="H131" s="19">
        <v>7</v>
      </c>
      <c r="I131" s="11" t="s">
        <v>29</v>
      </c>
      <c r="J131" s="14">
        <v>9</v>
      </c>
      <c r="K131" s="19">
        <v>6</v>
      </c>
      <c r="L131" s="11" t="s">
        <v>29</v>
      </c>
      <c r="M131" s="14">
        <v>7</v>
      </c>
      <c r="N131" s="19">
        <v>6</v>
      </c>
      <c r="O131" s="11" t="s">
        <v>29</v>
      </c>
      <c r="P131" s="14">
        <v>8</v>
      </c>
      <c r="Q131" s="13">
        <f>B131+E131+H131+K131+N131</f>
        <v>37</v>
      </c>
      <c r="R131" s="11" t="s">
        <v>29</v>
      </c>
      <c r="S131" s="14">
        <f>D131+G131+J131+M131+P131</f>
        <v>44</v>
      </c>
    </row>
    <row r="132" spans="1:19" ht="20.25" customHeight="1">
      <c r="A132" s="121"/>
      <c r="B132" s="15" t="s">
        <v>30</v>
      </c>
      <c r="C132" s="97">
        <f>B131/D131*100</f>
        <v>90</v>
      </c>
      <c r="D132" s="98"/>
      <c r="E132" s="15" t="s">
        <v>30</v>
      </c>
      <c r="F132" s="97">
        <f>E131/G131*100</f>
        <v>90</v>
      </c>
      <c r="G132" s="98"/>
      <c r="H132" s="15" t="s">
        <v>30</v>
      </c>
      <c r="I132" s="97">
        <f>H131/J131*100</f>
        <v>77.77777777777779</v>
      </c>
      <c r="J132" s="98"/>
      <c r="K132" s="15" t="s">
        <v>30</v>
      </c>
      <c r="L132" s="97">
        <f>K131/M131*100</f>
        <v>85.71428571428571</v>
      </c>
      <c r="M132" s="98"/>
      <c r="N132" s="15" t="s">
        <v>30</v>
      </c>
      <c r="O132" s="97">
        <f>N131/P131*100</f>
        <v>75</v>
      </c>
      <c r="P132" s="98"/>
      <c r="Q132" s="15" t="s">
        <v>30</v>
      </c>
      <c r="R132" s="97">
        <f>Q131/S131*100</f>
        <v>84.0909090909091</v>
      </c>
      <c r="S132" s="98"/>
    </row>
    <row r="133" spans="1:19" ht="20.25" customHeight="1">
      <c r="A133" s="120" t="s">
        <v>89</v>
      </c>
      <c r="B133" s="19">
        <v>9</v>
      </c>
      <c r="C133" s="11" t="s">
        <v>29</v>
      </c>
      <c r="D133" s="14">
        <v>10</v>
      </c>
      <c r="E133" s="19">
        <v>9</v>
      </c>
      <c r="F133" s="11" t="s">
        <v>29</v>
      </c>
      <c r="G133" s="14">
        <v>10</v>
      </c>
      <c r="H133" s="19">
        <v>7</v>
      </c>
      <c r="I133" s="11" t="s">
        <v>29</v>
      </c>
      <c r="J133" s="14">
        <v>9</v>
      </c>
      <c r="K133" s="19">
        <v>6</v>
      </c>
      <c r="L133" s="11" t="s">
        <v>29</v>
      </c>
      <c r="M133" s="14">
        <v>7</v>
      </c>
      <c r="N133" s="19">
        <v>7</v>
      </c>
      <c r="O133" s="11" t="s">
        <v>29</v>
      </c>
      <c r="P133" s="14">
        <v>8</v>
      </c>
      <c r="Q133" s="13">
        <f>B133+E133+H133+K133+N133</f>
        <v>38</v>
      </c>
      <c r="R133" s="11" t="s">
        <v>29</v>
      </c>
      <c r="S133" s="14">
        <f>D133+G133+J133+M133+P133</f>
        <v>44</v>
      </c>
    </row>
    <row r="134" spans="1:19" ht="20.25" customHeight="1">
      <c r="A134" s="121"/>
      <c r="B134" s="15" t="s">
        <v>30</v>
      </c>
      <c r="C134" s="97">
        <f>B133/D133*100</f>
        <v>90</v>
      </c>
      <c r="D134" s="98"/>
      <c r="E134" s="15" t="s">
        <v>30</v>
      </c>
      <c r="F134" s="97">
        <f>E133/G133*100</f>
        <v>90</v>
      </c>
      <c r="G134" s="98"/>
      <c r="H134" s="15" t="s">
        <v>30</v>
      </c>
      <c r="I134" s="97">
        <f>H133/J133*100</f>
        <v>77.77777777777779</v>
      </c>
      <c r="J134" s="98"/>
      <c r="K134" s="15" t="s">
        <v>30</v>
      </c>
      <c r="L134" s="97">
        <f>K133/M133*100</f>
        <v>85.71428571428571</v>
      </c>
      <c r="M134" s="98"/>
      <c r="N134" s="15" t="s">
        <v>30</v>
      </c>
      <c r="O134" s="97">
        <f>N133/P133*100</f>
        <v>87.5</v>
      </c>
      <c r="P134" s="98"/>
      <c r="Q134" s="15" t="s">
        <v>30</v>
      </c>
      <c r="R134" s="97">
        <f>Q133/S133*100</f>
        <v>86.36363636363636</v>
      </c>
      <c r="S134" s="98"/>
    </row>
    <row r="135" spans="1:19" ht="20.25" customHeight="1">
      <c r="A135" s="69"/>
      <c r="B135" s="70"/>
      <c r="C135" s="39"/>
      <c r="D135" s="71"/>
      <c r="E135" s="70"/>
      <c r="F135" s="39"/>
      <c r="G135" s="71"/>
      <c r="H135" s="70"/>
      <c r="I135" s="39"/>
      <c r="J135" s="71"/>
      <c r="K135" s="70"/>
      <c r="L135" s="39"/>
      <c r="M135" s="71"/>
      <c r="N135" s="70"/>
      <c r="O135" s="39"/>
      <c r="P135" s="71"/>
      <c r="Q135" s="70"/>
      <c r="R135" s="39"/>
      <c r="S135" s="71"/>
    </row>
    <row r="136" spans="1:19" ht="20.25" customHeight="1">
      <c r="A136" s="120" t="s">
        <v>90</v>
      </c>
      <c r="B136" s="19">
        <v>8</v>
      </c>
      <c r="C136" s="11" t="s">
        <v>29</v>
      </c>
      <c r="D136" s="14">
        <v>10</v>
      </c>
      <c r="E136" s="19">
        <v>8</v>
      </c>
      <c r="F136" s="11" t="s">
        <v>29</v>
      </c>
      <c r="G136" s="14">
        <v>10</v>
      </c>
      <c r="H136" s="19">
        <v>8</v>
      </c>
      <c r="I136" s="11" t="s">
        <v>29</v>
      </c>
      <c r="J136" s="14">
        <v>9</v>
      </c>
      <c r="K136" s="19">
        <v>8</v>
      </c>
      <c r="L136" s="11" t="s">
        <v>29</v>
      </c>
      <c r="M136" s="14">
        <v>7</v>
      </c>
      <c r="N136" s="19">
        <v>6</v>
      </c>
      <c r="O136" s="11" t="s">
        <v>29</v>
      </c>
      <c r="P136" s="14">
        <v>8</v>
      </c>
      <c r="Q136" s="13">
        <f>B136+E136+H136+K136+N136</f>
        <v>38</v>
      </c>
      <c r="R136" s="11" t="s">
        <v>29</v>
      </c>
      <c r="S136" s="14">
        <f>D136+G136+J136+M136+P136</f>
        <v>44</v>
      </c>
    </row>
    <row r="137" spans="1:19" ht="20.25" customHeight="1">
      <c r="A137" s="121"/>
      <c r="B137" s="15" t="s">
        <v>30</v>
      </c>
      <c r="C137" s="97">
        <f>B136/D136*100</f>
        <v>80</v>
      </c>
      <c r="D137" s="98"/>
      <c r="E137" s="15" t="s">
        <v>30</v>
      </c>
      <c r="F137" s="97">
        <f>E136/G136*100</f>
        <v>80</v>
      </c>
      <c r="G137" s="98"/>
      <c r="H137" s="15" t="s">
        <v>30</v>
      </c>
      <c r="I137" s="97">
        <f>H136/J136*100</f>
        <v>88.88888888888889</v>
      </c>
      <c r="J137" s="98"/>
      <c r="K137" s="15" t="s">
        <v>30</v>
      </c>
      <c r="L137" s="97">
        <f>K136/M136*100</f>
        <v>114.28571428571428</v>
      </c>
      <c r="M137" s="98"/>
      <c r="N137" s="15" t="s">
        <v>30</v>
      </c>
      <c r="O137" s="97">
        <f>N136/P136*100</f>
        <v>75</v>
      </c>
      <c r="P137" s="98"/>
      <c r="Q137" s="15" t="s">
        <v>30</v>
      </c>
      <c r="R137" s="97">
        <f>Q136/S136*100</f>
        <v>86.36363636363636</v>
      </c>
      <c r="S137" s="98"/>
    </row>
    <row r="138" spans="1:19" ht="20.25" customHeight="1">
      <c r="A138" s="120" t="s">
        <v>91</v>
      </c>
      <c r="B138" s="19">
        <v>8</v>
      </c>
      <c r="C138" s="11" t="s">
        <v>29</v>
      </c>
      <c r="D138" s="14">
        <v>10</v>
      </c>
      <c r="E138" s="19">
        <v>8</v>
      </c>
      <c r="F138" s="11" t="s">
        <v>29</v>
      </c>
      <c r="G138" s="14">
        <v>10</v>
      </c>
      <c r="H138" s="19">
        <v>8</v>
      </c>
      <c r="I138" s="11" t="s">
        <v>29</v>
      </c>
      <c r="J138" s="14">
        <v>9</v>
      </c>
      <c r="K138" s="19">
        <v>7</v>
      </c>
      <c r="L138" s="11" t="s">
        <v>29</v>
      </c>
      <c r="M138" s="14">
        <v>7</v>
      </c>
      <c r="N138" s="19">
        <v>8</v>
      </c>
      <c r="O138" s="11" t="s">
        <v>29</v>
      </c>
      <c r="P138" s="14">
        <v>8</v>
      </c>
      <c r="Q138" s="13">
        <f>B138+E138+H138+K138+N138</f>
        <v>39</v>
      </c>
      <c r="R138" s="11" t="s">
        <v>29</v>
      </c>
      <c r="S138" s="14">
        <f>D138+G138+J138+M138+P138</f>
        <v>44</v>
      </c>
    </row>
    <row r="139" spans="1:19" ht="20.25" customHeight="1">
      <c r="A139" s="121"/>
      <c r="B139" s="15" t="s">
        <v>30</v>
      </c>
      <c r="C139" s="97">
        <f>B138/D138*100</f>
        <v>80</v>
      </c>
      <c r="D139" s="98"/>
      <c r="E139" s="15" t="s">
        <v>30</v>
      </c>
      <c r="F139" s="97">
        <f>E138/G138*100</f>
        <v>80</v>
      </c>
      <c r="G139" s="98"/>
      <c r="H139" s="15" t="s">
        <v>30</v>
      </c>
      <c r="I139" s="97">
        <f>H138/J138*100</f>
        <v>88.88888888888889</v>
      </c>
      <c r="J139" s="98"/>
      <c r="K139" s="15" t="s">
        <v>30</v>
      </c>
      <c r="L139" s="97">
        <f>K138/M138*100</f>
        <v>100</v>
      </c>
      <c r="M139" s="98"/>
      <c r="N139" s="15" t="s">
        <v>30</v>
      </c>
      <c r="O139" s="97">
        <f>N138/P138*100</f>
        <v>100</v>
      </c>
      <c r="P139" s="98"/>
      <c r="Q139" s="15" t="s">
        <v>30</v>
      </c>
      <c r="R139" s="97">
        <f>Q138/S138*100</f>
        <v>88.63636363636364</v>
      </c>
      <c r="S139" s="98"/>
    </row>
    <row r="140" spans="1:19" ht="20.25" customHeight="1">
      <c r="A140" s="120" t="s">
        <v>92</v>
      </c>
      <c r="B140" s="19">
        <v>7</v>
      </c>
      <c r="C140" s="11" t="s">
        <v>29</v>
      </c>
      <c r="D140" s="14">
        <v>10</v>
      </c>
      <c r="E140" s="19">
        <v>9</v>
      </c>
      <c r="F140" s="11" t="s">
        <v>29</v>
      </c>
      <c r="G140" s="14">
        <v>10</v>
      </c>
      <c r="H140" s="19">
        <v>8</v>
      </c>
      <c r="I140" s="11" t="s">
        <v>29</v>
      </c>
      <c r="J140" s="14">
        <v>9</v>
      </c>
      <c r="K140" s="19">
        <v>5</v>
      </c>
      <c r="L140" s="11" t="s">
        <v>29</v>
      </c>
      <c r="M140" s="14">
        <v>7</v>
      </c>
      <c r="N140" s="19">
        <v>7</v>
      </c>
      <c r="O140" s="11" t="s">
        <v>29</v>
      </c>
      <c r="P140" s="14">
        <v>8</v>
      </c>
      <c r="Q140" s="13">
        <f>B140+E140+H140+K140+N140</f>
        <v>36</v>
      </c>
      <c r="R140" s="11" t="s">
        <v>29</v>
      </c>
      <c r="S140" s="14">
        <f>D140+G140+J140+M140+P140</f>
        <v>44</v>
      </c>
    </row>
    <row r="141" spans="1:19" ht="20.25" customHeight="1">
      <c r="A141" s="121"/>
      <c r="B141" s="15" t="s">
        <v>30</v>
      </c>
      <c r="C141" s="97">
        <f>B140/D140*100</f>
        <v>70</v>
      </c>
      <c r="D141" s="98"/>
      <c r="E141" s="15" t="s">
        <v>30</v>
      </c>
      <c r="F141" s="97">
        <f>E140/G140*100</f>
        <v>90</v>
      </c>
      <c r="G141" s="98"/>
      <c r="H141" s="15" t="s">
        <v>30</v>
      </c>
      <c r="I141" s="97">
        <f>H140/J140*100</f>
        <v>88.88888888888889</v>
      </c>
      <c r="J141" s="98"/>
      <c r="K141" s="15" t="s">
        <v>30</v>
      </c>
      <c r="L141" s="97">
        <f>K140/M140*100</f>
        <v>71.42857142857143</v>
      </c>
      <c r="M141" s="98"/>
      <c r="N141" s="15" t="s">
        <v>30</v>
      </c>
      <c r="O141" s="97">
        <f>N140/P140*100</f>
        <v>87.5</v>
      </c>
      <c r="P141" s="98"/>
      <c r="Q141" s="15" t="s">
        <v>30</v>
      </c>
      <c r="R141" s="97">
        <f>Q140/S140*100</f>
        <v>81.81818181818183</v>
      </c>
      <c r="S141" s="98"/>
    </row>
    <row r="142" spans="1:19" ht="20.25" customHeight="1">
      <c r="A142" s="120" t="s">
        <v>93</v>
      </c>
      <c r="B142" s="19">
        <v>9</v>
      </c>
      <c r="C142" s="11" t="s">
        <v>29</v>
      </c>
      <c r="D142" s="14">
        <v>10</v>
      </c>
      <c r="E142" s="19">
        <v>9</v>
      </c>
      <c r="F142" s="11" t="s">
        <v>29</v>
      </c>
      <c r="G142" s="14">
        <v>10</v>
      </c>
      <c r="H142" s="19">
        <v>8</v>
      </c>
      <c r="I142" s="11" t="s">
        <v>29</v>
      </c>
      <c r="J142" s="14">
        <v>9</v>
      </c>
      <c r="K142" s="19">
        <v>6</v>
      </c>
      <c r="L142" s="11" t="s">
        <v>29</v>
      </c>
      <c r="M142" s="14">
        <v>7</v>
      </c>
      <c r="N142" s="19">
        <v>6</v>
      </c>
      <c r="O142" s="11" t="s">
        <v>29</v>
      </c>
      <c r="P142" s="14">
        <v>8</v>
      </c>
      <c r="Q142" s="13">
        <f>B142+E142+H142+K142+N142</f>
        <v>38</v>
      </c>
      <c r="R142" s="11" t="s">
        <v>29</v>
      </c>
      <c r="S142" s="14">
        <f>D142+G142+J142+M142+P142</f>
        <v>44</v>
      </c>
    </row>
    <row r="143" spans="1:19" ht="20.25" customHeight="1">
      <c r="A143" s="121"/>
      <c r="B143" s="15" t="s">
        <v>30</v>
      </c>
      <c r="C143" s="97">
        <f>B142/D142*100</f>
        <v>90</v>
      </c>
      <c r="D143" s="98"/>
      <c r="E143" s="15" t="s">
        <v>30</v>
      </c>
      <c r="F143" s="97">
        <f>E142/G142*100</f>
        <v>90</v>
      </c>
      <c r="G143" s="98"/>
      <c r="H143" s="15" t="s">
        <v>30</v>
      </c>
      <c r="I143" s="97">
        <f>H142/J142*100</f>
        <v>88.88888888888889</v>
      </c>
      <c r="J143" s="98"/>
      <c r="K143" s="15" t="s">
        <v>30</v>
      </c>
      <c r="L143" s="97">
        <f>K142/M142*100</f>
        <v>85.71428571428571</v>
      </c>
      <c r="M143" s="98"/>
      <c r="N143" s="15" t="s">
        <v>30</v>
      </c>
      <c r="O143" s="97">
        <f>N142/P142*100</f>
        <v>75</v>
      </c>
      <c r="P143" s="98"/>
      <c r="Q143" s="15" t="s">
        <v>30</v>
      </c>
      <c r="R143" s="97">
        <f>Q142/S142*100</f>
        <v>86.36363636363636</v>
      </c>
      <c r="S143" s="98"/>
    </row>
    <row r="144" spans="1:19" ht="20.25" customHeight="1">
      <c r="A144" s="120" t="s">
        <v>94</v>
      </c>
      <c r="B144" s="19">
        <v>9</v>
      </c>
      <c r="C144" s="11" t="s">
        <v>29</v>
      </c>
      <c r="D144" s="14">
        <v>10</v>
      </c>
      <c r="E144" s="19">
        <v>9</v>
      </c>
      <c r="F144" s="11" t="s">
        <v>29</v>
      </c>
      <c r="G144" s="14">
        <v>10</v>
      </c>
      <c r="H144" s="19">
        <v>8</v>
      </c>
      <c r="I144" s="11" t="s">
        <v>29</v>
      </c>
      <c r="J144" s="14">
        <v>9</v>
      </c>
      <c r="K144" s="19">
        <v>6</v>
      </c>
      <c r="L144" s="11" t="s">
        <v>29</v>
      </c>
      <c r="M144" s="14">
        <v>7</v>
      </c>
      <c r="N144" s="19">
        <v>6</v>
      </c>
      <c r="O144" s="11" t="s">
        <v>29</v>
      </c>
      <c r="P144" s="14">
        <v>8</v>
      </c>
      <c r="Q144" s="13">
        <f>B144+E144+H144+K144+N144</f>
        <v>38</v>
      </c>
      <c r="R144" s="11" t="s">
        <v>29</v>
      </c>
      <c r="S144" s="14">
        <f>D144+G144+J144+M144+P144</f>
        <v>44</v>
      </c>
    </row>
    <row r="145" spans="1:19" ht="20.25" customHeight="1">
      <c r="A145" s="121"/>
      <c r="B145" s="15" t="s">
        <v>30</v>
      </c>
      <c r="C145" s="97">
        <f>B144/D144*100</f>
        <v>90</v>
      </c>
      <c r="D145" s="98"/>
      <c r="E145" s="15" t="s">
        <v>30</v>
      </c>
      <c r="F145" s="97">
        <f>E144/G144*100</f>
        <v>90</v>
      </c>
      <c r="G145" s="98"/>
      <c r="H145" s="15" t="s">
        <v>30</v>
      </c>
      <c r="I145" s="97">
        <f>H144/J144*100</f>
        <v>88.88888888888889</v>
      </c>
      <c r="J145" s="98"/>
      <c r="K145" s="15" t="s">
        <v>30</v>
      </c>
      <c r="L145" s="97">
        <f>K144/M144*100</f>
        <v>85.71428571428571</v>
      </c>
      <c r="M145" s="98"/>
      <c r="N145" s="15" t="s">
        <v>30</v>
      </c>
      <c r="O145" s="97">
        <f>N144/P144*100</f>
        <v>75</v>
      </c>
      <c r="P145" s="98"/>
      <c r="Q145" s="15" t="s">
        <v>30</v>
      </c>
      <c r="R145" s="97">
        <f>Q144/S144*100</f>
        <v>86.36363636363636</v>
      </c>
      <c r="S145" s="98"/>
    </row>
    <row r="146" spans="1:19" ht="20.25" customHeight="1">
      <c r="A146" s="42"/>
      <c r="B146" s="38"/>
      <c r="C146" s="39"/>
      <c r="D146" s="39"/>
      <c r="E146" s="38"/>
      <c r="F146" s="39"/>
      <c r="G146" s="39"/>
      <c r="H146" s="38"/>
      <c r="I146" s="39"/>
      <c r="J146" s="39"/>
      <c r="K146" s="38"/>
      <c r="L146" s="39"/>
      <c r="M146" s="39"/>
      <c r="N146" s="38"/>
      <c r="O146" s="39"/>
      <c r="P146" s="39"/>
      <c r="Q146" s="38"/>
      <c r="R146" s="39"/>
      <c r="S146" s="39"/>
    </row>
    <row r="147" spans="1:19" ht="20.25" customHeight="1">
      <c r="A147" s="119" t="s">
        <v>6</v>
      </c>
      <c r="B147" s="20">
        <f>B149+B155+B162+B170+B176+B183+B189+B199</f>
        <v>22</v>
      </c>
      <c r="C147" s="21" t="s">
        <v>29</v>
      </c>
      <c r="D147" s="22">
        <f>D149+D155+D162+D170+D176+D183+D189+D199</f>
        <v>27</v>
      </c>
      <c r="E147" s="20">
        <f>E149+E155+E162+E170+E176+E183+E189+E199</f>
        <v>25</v>
      </c>
      <c r="F147" s="21" t="s">
        <v>29</v>
      </c>
      <c r="G147" s="22">
        <f>G149+G155+G162+G170+G176+G183+G189+G199</f>
        <v>33</v>
      </c>
      <c r="H147" s="20">
        <f>H149+H155+H162+H170+H176+H183+H189+H199</f>
        <v>32</v>
      </c>
      <c r="I147" s="21" t="s">
        <v>29</v>
      </c>
      <c r="J147" s="22">
        <f>J149+J155+J162+J170+J176+J183+J189+J199</f>
        <v>39</v>
      </c>
      <c r="K147" s="20">
        <f>K149+K155+K162+K170+K176+K183+K189+K199</f>
        <v>17</v>
      </c>
      <c r="L147" s="21" t="s">
        <v>29</v>
      </c>
      <c r="M147" s="22">
        <f>M149+M155+M162+M170+M176+M183+M189+M199</f>
        <v>24</v>
      </c>
      <c r="N147" s="20">
        <f>N149+N155+N162+N170+N176+N183+N189+N199</f>
        <v>17</v>
      </c>
      <c r="O147" s="21" t="s">
        <v>29</v>
      </c>
      <c r="P147" s="22">
        <f>P149+P155+P162+P170+P176+P183+P189+P199</f>
        <v>23</v>
      </c>
      <c r="Q147" s="20">
        <f>Q149+Q155+Q162+Q170+Q176+Q183+Q189+Q199</f>
        <v>113</v>
      </c>
      <c r="R147" s="21" t="s">
        <v>29</v>
      </c>
      <c r="S147" s="22">
        <f>S149+S155+S162+S170+S176+S183+S189+S199</f>
        <v>146</v>
      </c>
    </row>
    <row r="148" spans="1:19" ht="20.25" customHeight="1">
      <c r="A148" s="119"/>
      <c r="B148" s="23" t="s">
        <v>30</v>
      </c>
      <c r="C148" s="117">
        <f>B147/D147*100</f>
        <v>81.48148148148148</v>
      </c>
      <c r="D148" s="118"/>
      <c r="E148" s="23" t="s">
        <v>30</v>
      </c>
      <c r="F148" s="117">
        <f>E147/G147*100</f>
        <v>75.75757575757575</v>
      </c>
      <c r="G148" s="118"/>
      <c r="H148" s="23" t="s">
        <v>30</v>
      </c>
      <c r="I148" s="117">
        <f>H147/J147*100</f>
        <v>82.05128205128204</v>
      </c>
      <c r="J148" s="118"/>
      <c r="K148" s="23" t="s">
        <v>30</v>
      </c>
      <c r="L148" s="117">
        <f>K147/M147*100</f>
        <v>70.83333333333334</v>
      </c>
      <c r="M148" s="118"/>
      <c r="N148" s="23" t="s">
        <v>30</v>
      </c>
      <c r="O148" s="117">
        <f>N147/P147*100</f>
        <v>73.91304347826086</v>
      </c>
      <c r="P148" s="118"/>
      <c r="Q148" s="23" t="s">
        <v>30</v>
      </c>
      <c r="R148" s="117">
        <f>Q147/S147*100</f>
        <v>77.3972602739726</v>
      </c>
      <c r="S148" s="118"/>
    </row>
    <row r="149" spans="1:19" ht="20.25" customHeight="1">
      <c r="A149" s="115" t="s">
        <v>62</v>
      </c>
      <c r="B149" s="40">
        <f>B151+B153</f>
        <v>1</v>
      </c>
      <c r="C149" s="29" t="s">
        <v>29</v>
      </c>
      <c r="D149" s="30">
        <f>D151+D153</f>
        <v>3</v>
      </c>
      <c r="E149" s="40">
        <f>E151+E153</f>
        <v>1</v>
      </c>
      <c r="F149" s="29" t="s">
        <v>29</v>
      </c>
      <c r="G149" s="30">
        <f>G151+G153</f>
        <v>4</v>
      </c>
      <c r="H149" s="40">
        <f>H151+H153</f>
        <v>2</v>
      </c>
      <c r="I149" s="29" t="s">
        <v>29</v>
      </c>
      <c r="J149" s="30">
        <f>J151+J153</f>
        <v>6</v>
      </c>
      <c r="K149" s="40">
        <f>K151+K153</f>
        <v>0</v>
      </c>
      <c r="L149" s="29" t="s">
        <v>29</v>
      </c>
      <c r="M149" s="30">
        <f>M151+M153</f>
        <v>3</v>
      </c>
      <c r="N149" s="40">
        <f>N151+N153</f>
        <v>0</v>
      </c>
      <c r="O149" s="29" t="s">
        <v>29</v>
      </c>
      <c r="P149" s="30">
        <f>P151+P153</f>
        <v>3</v>
      </c>
      <c r="Q149" s="28">
        <f>Q151+Q153</f>
        <v>4</v>
      </c>
      <c r="R149" s="29" t="s">
        <v>29</v>
      </c>
      <c r="S149" s="30">
        <f>S151+S153</f>
        <v>19</v>
      </c>
    </row>
    <row r="150" spans="1:19" ht="20.25" customHeight="1">
      <c r="A150" s="116"/>
      <c r="B150" s="31" t="s">
        <v>30</v>
      </c>
      <c r="C150" s="104">
        <f>B149/D149*100</f>
        <v>33.33333333333333</v>
      </c>
      <c r="D150" s="105"/>
      <c r="E150" s="31" t="s">
        <v>30</v>
      </c>
      <c r="F150" s="104">
        <f>E149/G149*100</f>
        <v>25</v>
      </c>
      <c r="G150" s="105"/>
      <c r="H150" s="31" t="s">
        <v>30</v>
      </c>
      <c r="I150" s="104">
        <f>H149/J149*100</f>
        <v>33.33333333333333</v>
      </c>
      <c r="J150" s="105"/>
      <c r="K150" s="31" t="s">
        <v>30</v>
      </c>
      <c r="L150" s="104">
        <f>K149/M149*100</f>
        <v>0</v>
      </c>
      <c r="M150" s="105"/>
      <c r="N150" s="31" t="s">
        <v>30</v>
      </c>
      <c r="O150" s="104">
        <f>N149/P149*100</f>
        <v>0</v>
      </c>
      <c r="P150" s="105"/>
      <c r="Q150" s="31" t="s">
        <v>30</v>
      </c>
      <c r="R150" s="104">
        <f>Q149/S149*100</f>
        <v>21.052631578947366</v>
      </c>
      <c r="S150" s="105"/>
    </row>
    <row r="151" spans="1:19" ht="20.25" customHeight="1">
      <c r="A151" s="108" t="s">
        <v>31</v>
      </c>
      <c r="B151" s="19">
        <v>1</v>
      </c>
      <c r="C151" s="11" t="s">
        <v>29</v>
      </c>
      <c r="D151" s="14">
        <v>2</v>
      </c>
      <c r="E151" s="19">
        <v>1</v>
      </c>
      <c r="F151" s="11" t="s">
        <v>29</v>
      </c>
      <c r="G151" s="14">
        <v>3</v>
      </c>
      <c r="H151" s="19">
        <v>1</v>
      </c>
      <c r="I151" s="11" t="s">
        <v>29</v>
      </c>
      <c r="J151" s="14">
        <v>5</v>
      </c>
      <c r="K151" s="19">
        <v>0</v>
      </c>
      <c r="L151" s="11" t="s">
        <v>29</v>
      </c>
      <c r="M151" s="14">
        <v>2</v>
      </c>
      <c r="N151" s="19">
        <v>0</v>
      </c>
      <c r="O151" s="11" t="s">
        <v>29</v>
      </c>
      <c r="P151" s="14">
        <v>2</v>
      </c>
      <c r="Q151" s="13">
        <f>B151+E151+H151+K151+N151</f>
        <v>3</v>
      </c>
      <c r="R151" s="11" t="s">
        <v>29</v>
      </c>
      <c r="S151" s="14">
        <f>D151+G151+J151+M151+P151</f>
        <v>14</v>
      </c>
    </row>
    <row r="152" spans="1:19" ht="20.25" customHeight="1">
      <c r="A152" s="108"/>
      <c r="B152" s="15" t="s">
        <v>30</v>
      </c>
      <c r="C152" s="97">
        <f>B151/D151*100</f>
        <v>50</v>
      </c>
      <c r="D152" s="98"/>
      <c r="E152" s="15" t="s">
        <v>30</v>
      </c>
      <c r="F152" s="97">
        <f>E151/G151*100</f>
        <v>33.33333333333333</v>
      </c>
      <c r="G152" s="98"/>
      <c r="H152" s="15" t="s">
        <v>30</v>
      </c>
      <c r="I152" s="97">
        <f>H151/J151*100</f>
        <v>20</v>
      </c>
      <c r="J152" s="98"/>
      <c r="K152" s="15" t="s">
        <v>30</v>
      </c>
      <c r="L152" s="97">
        <f>K151/M151*100</f>
        <v>0</v>
      </c>
      <c r="M152" s="98"/>
      <c r="N152" s="15" t="s">
        <v>30</v>
      </c>
      <c r="O152" s="97">
        <f>N151/P151*100</f>
        <v>0</v>
      </c>
      <c r="P152" s="98"/>
      <c r="Q152" s="15" t="s">
        <v>30</v>
      </c>
      <c r="R152" s="97">
        <f>Q151/S151*100</f>
        <v>21.428571428571427</v>
      </c>
      <c r="S152" s="98"/>
    </row>
    <row r="153" spans="1:19" ht="20.25" customHeight="1">
      <c r="A153" s="108" t="s">
        <v>117</v>
      </c>
      <c r="B153" s="19">
        <v>0</v>
      </c>
      <c r="C153" s="11" t="s">
        <v>29</v>
      </c>
      <c r="D153" s="14">
        <v>1</v>
      </c>
      <c r="E153" s="19">
        <v>0</v>
      </c>
      <c r="F153" s="11" t="s">
        <v>29</v>
      </c>
      <c r="G153" s="14">
        <v>1</v>
      </c>
      <c r="H153" s="19">
        <v>1</v>
      </c>
      <c r="I153" s="11" t="s">
        <v>29</v>
      </c>
      <c r="J153" s="14">
        <v>1</v>
      </c>
      <c r="K153" s="19">
        <v>0</v>
      </c>
      <c r="L153" s="11">
        <v>1</v>
      </c>
      <c r="M153" s="14">
        <v>1</v>
      </c>
      <c r="N153" s="19">
        <v>0</v>
      </c>
      <c r="O153" s="11" t="s">
        <v>29</v>
      </c>
      <c r="P153" s="14">
        <v>1</v>
      </c>
      <c r="Q153" s="13">
        <f>B153+E153+H153+K153+N153</f>
        <v>1</v>
      </c>
      <c r="R153" s="11" t="s">
        <v>29</v>
      </c>
      <c r="S153" s="14">
        <f>D153+G153+J153+M153+P153</f>
        <v>5</v>
      </c>
    </row>
    <row r="154" spans="1:19" ht="20.25" customHeight="1">
      <c r="A154" s="108"/>
      <c r="B154" s="15" t="s">
        <v>30</v>
      </c>
      <c r="C154" s="97">
        <f>B153/D153*100</f>
        <v>0</v>
      </c>
      <c r="D154" s="98"/>
      <c r="E154" s="15" t="s">
        <v>30</v>
      </c>
      <c r="F154" s="97">
        <f>E153/G153*100</f>
        <v>0</v>
      </c>
      <c r="G154" s="98"/>
      <c r="H154" s="15" t="s">
        <v>30</v>
      </c>
      <c r="I154" s="97">
        <f>H153/J153*100</f>
        <v>100</v>
      </c>
      <c r="J154" s="98"/>
      <c r="K154" s="15" t="s">
        <v>30</v>
      </c>
      <c r="L154" s="97">
        <f>K153/M153*100</f>
        <v>0</v>
      </c>
      <c r="M154" s="98"/>
      <c r="N154" s="15" t="s">
        <v>30</v>
      </c>
      <c r="O154" s="97">
        <f>N153/P153*100</f>
        <v>0</v>
      </c>
      <c r="P154" s="98"/>
      <c r="Q154" s="15" t="s">
        <v>30</v>
      </c>
      <c r="R154" s="97">
        <f>Q153/S153*100</f>
        <v>20</v>
      </c>
      <c r="S154" s="98"/>
    </row>
    <row r="155" spans="1:19" ht="20.25" customHeight="1">
      <c r="A155" s="106" t="s">
        <v>63</v>
      </c>
      <c r="B155" s="40">
        <f>B157+B160</f>
        <v>1</v>
      </c>
      <c r="C155" s="29" t="s">
        <v>29</v>
      </c>
      <c r="D155" s="30">
        <f>D157+D160</f>
        <v>3</v>
      </c>
      <c r="E155" s="30">
        <f>E157+E160</f>
        <v>1</v>
      </c>
      <c r="F155" s="29" t="s">
        <v>29</v>
      </c>
      <c r="G155" s="30">
        <f>G157+G160</f>
        <v>3</v>
      </c>
      <c r="H155" s="30">
        <f>H157+H160</f>
        <v>1</v>
      </c>
      <c r="I155" s="29" t="s">
        <v>29</v>
      </c>
      <c r="J155" s="30">
        <f>J157+J160</f>
        <v>3</v>
      </c>
      <c r="K155" s="30">
        <f>K157+K160</f>
        <v>1</v>
      </c>
      <c r="L155" s="29" t="s">
        <v>29</v>
      </c>
      <c r="M155" s="30">
        <f>M157+M160</f>
        <v>2</v>
      </c>
      <c r="N155" s="30">
        <f>N157+N160</f>
        <v>0</v>
      </c>
      <c r="O155" s="29" t="s">
        <v>29</v>
      </c>
      <c r="P155" s="30">
        <f>P157+P160</f>
        <v>2</v>
      </c>
      <c r="Q155" s="28">
        <f>Q157+Q160</f>
        <v>4</v>
      </c>
      <c r="R155" s="29" t="s">
        <v>29</v>
      </c>
      <c r="S155" s="30">
        <f>S157+S160</f>
        <v>13</v>
      </c>
    </row>
    <row r="156" spans="1:19" ht="20.25" customHeight="1">
      <c r="A156" s="107"/>
      <c r="B156" s="31" t="s">
        <v>30</v>
      </c>
      <c r="C156" s="104">
        <f>B155/D155*100</f>
        <v>33.33333333333333</v>
      </c>
      <c r="D156" s="105"/>
      <c r="E156" s="31" t="s">
        <v>30</v>
      </c>
      <c r="F156" s="104">
        <f>E155/G155*100</f>
        <v>33.33333333333333</v>
      </c>
      <c r="G156" s="105"/>
      <c r="H156" s="31" t="s">
        <v>30</v>
      </c>
      <c r="I156" s="104">
        <f>H155/J155*100</f>
        <v>33.33333333333333</v>
      </c>
      <c r="J156" s="105"/>
      <c r="K156" s="31" t="s">
        <v>30</v>
      </c>
      <c r="L156" s="104">
        <f>K155/M155*100</f>
        <v>50</v>
      </c>
      <c r="M156" s="105"/>
      <c r="N156" s="31" t="s">
        <v>30</v>
      </c>
      <c r="O156" s="104">
        <f>N155/P155*100</f>
        <v>0</v>
      </c>
      <c r="P156" s="105"/>
      <c r="Q156" s="31" t="s">
        <v>30</v>
      </c>
      <c r="R156" s="104">
        <f>Q155/S155*100</f>
        <v>30.76923076923077</v>
      </c>
      <c r="S156" s="105"/>
    </row>
    <row r="157" spans="1:19" ht="20.25" customHeight="1">
      <c r="A157" s="103" t="s">
        <v>32</v>
      </c>
      <c r="B157" s="19">
        <v>0</v>
      </c>
      <c r="C157" s="11" t="s">
        <v>29</v>
      </c>
      <c r="D157" s="14">
        <v>1</v>
      </c>
      <c r="E157" s="19">
        <v>0</v>
      </c>
      <c r="F157" s="11" t="s">
        <v>29</v>
      </c>
      <c r="G157" s="14">
        <v>1</v>
      </c>
      <c r="H157" s="19">
        <v>0</v>
      </c>
      <c r="I157" s="11" t="s">
        <v>29</v>
      </c>
      <c r="J157" s="14">
        <v>2</v>
      </c>
      <c r="K157" s="19">
        <v>1</v>
      </c>
      <c r="L157" s="11" t="s">
        <v>29</v>
      </c>
      <c r="M157" s="14">
        <v>1</v>
      </c>
      <c r="N157" s="19">
        <v>0</v>
      </c>
      <c r="O157" s="11" t="s">
        <v>29</v>
      </c>
      <c r="P157" s="14">
        <v>1</v>
      </c>
      <c r="Q157" s="13">
        <f>B157+E157+H157+K157+N157</f>
        <v>1</v>
      </c>
      <c r="R157" s="11" t="s">
        <v>29</v>
      </c>
      <c r="S157" s="14">
        <f>D157+G157+J157+M157+P157</f>
        <v>6</v>
      </c>
    </row>
    <row r="158" spans="1:19" ht="20.25" customHeight="1">
      <c r="A158" s="103"/>
      <c r="B158" s="15" t="s">
        <v>30</v>
      </c>
      <c r="C158" s="97">
        <f>B157/D157*100</f>
        <v>0</v>
      </c>
      <c r="D158" s="98"/>
      <c r="E158" s="15" t="s">
        <v>30</v>
      </c>
      <c r="F158" s="97">
        <f>E157/G157*100</f>
        <v>0</v>
      </c>
      <c r="G158" s="98"/>
      <c r="H158" s="15" t="s">
        <v>30</v>
      </c>
      <c r="I158" s="97">
        <f>H157/J157*100</f>
        <v>0</v>
      </c>
      <c r="J158" s="98"/>
      <c r="K158" s="15" t="s">
        <v>30</v>
      </c>
      <c r="L158" s="97">
        <f>K157/M157*100</f>
        <v>100</v>
      </c>
      <c r="M158" s="98"/>
      <c r="N158" s="15" t="s">
        <v>30</v>
      </c>
      <c r="O158" s="97">
        <f>N157/P157*100</f>
        <v>0</v>
      </c>
      <c r="P158" s="98"/>
      <c r="Q158" s="15" t="s">
        <v>30</v>
      </c>
      <c r="R158" s="97">
        <f>Q157/S157*100</f>
        <v>16.666666666666664</v>
      </c>
      <c r="S158" s="98"/>
    </row>
    <row r="159" spans="1:19" ht="20.25" customHeight="1">
      <c r="A159" s="52"/>
      <c r="B159" s="70"/>
      <c r="C159" s="39"/>
      <c r="D159" s="71"/>
      <c r="E159" s="70"/>
      <c r="F159" s="39"/>
      <c r="G159" s="71"/>
      <c r="H159" s="70"/>
      <c r="I159" s="39"/>
      <c r="J159" s="71"/>
      <c r="K159" s="70"/>
      <c r="L159" s="39"/>
      <c r="M159" s="71"/>
      <c r="N159" s="70"/>
      <c r="O159" s="39"/>
      <c r="P159" s="71"/>
      <c r="Q159" s="70"/>
      <c r="R159" s="39"/>
      <c r="S159" s="71"/>
    </row>
    <row r="160" spans="1:19" ht="20.25" customHeight="1">
      <c r="A160" s="103" t="s">
        <v>54</v>
      </c>
      <c r="B160" s="19">
        <v>1</v>
      </c>
      <c r="C160" s="11" t="s">
        <v>29</v>
      </c>
      <c r="D160" s="14">
        <v>2</v>
      </c>
      <c r="E160" s="19">
        <v>1</v>
      </c>
      <c r="F160" s="11" t="s">
        <v>29</v>
      </c>
      <c r="G160" s="14">
        <v>2</v>
      </c>
      <c r="H160" s="19">
        <v>1</v>
      </c>
      <c r="I160" s="11" t="s">
        <v>29</v>
      </c>
      <c r="J160" s="14">
        <v>1</v>
      </c>
      <c r="K160" s="19">
        <v>0</v>
      </c>
      <c r="L160" s="11" t="s">
        <v>29</v>
      </c>
      <c r="M160" s="14">
        <v>1</v>
      </c>
      <c r="N160" s="19">
        <v>0</v>
      </c>
      <c r="O160" s="11" t="s">
        <v>29</v>
      </c>
      <c r="P160" s="14">
        <v>1</v>
      </c>
      <c r="Q160" s="13">
        <f>B160+E160+H160+K160+N160</f>
        <v>3</v>
      </c>
      <c r="R160" s="11" t="s">
        <v>29</v>
      </c>
      <c r="S160" s="14">
        <f>D160+G160+J160+M160+P160</f>
        <v>7</v>
      </c>
    </row>
    <row r="161" spans="1:19" ht="20.25" customHeight="1">
      <c r="A161" s="103"/>
      <c r="B161" s="15" t="s">
        <v>30</v>
      </c>
      <c r="C161" s="97">
        <f>B160/D160*100</f>
        <v>50</v>
      </c>
      <c r="D161" s="98"/>
      <c r="E161" s="15" t="s">
        <v>30</v>
      </c>
      <c r="F161" s="97">
        <f>E160/G160*100</f>
        <v>50</v>
      </c>
      <c r="G161" s="98"/>
      <c r="H161" s="15" t="s">
        <v>30</v>
      </c>
      <c r="I161" s="97">
        <f>H160/J160*100</f>
        <v>100</v>
      </c>
      <c r="J161" s="98"/>
      <c r="K161" s="15" t="s">
        <v>30</v>
      </c>
      <c r="L161" s="97">
        <f>K160/M160*100</f>
        <v>0</v>
      </c>
      <c r="M161" s="98"/>
      <c r="N161" s="15" t="s">
        <v>30</v>
      </c>
      <c r="O161" s="97">
        <f>N160/P160*100</f>
        <v>0</v>
      </c>
      <c r="P161" s="98"/>
      <c r="Q161" s="15" t="s">
        <v>30</v>
      </c>
      <c r="R161" s="97">
        <f>Q160/S160*100</f>
        <v>42.857142857142854</v>
      </c>
      <c r="S161" s="98"/>
    </row>
    <row r="162" spans="1:19" ht="20.25" customHeight="1">
      <c r="A162" s="115" t="s">
        <v>95</v>
      </c>
      <c r="B162" s="28">
        <f>B164+B166+B168</f>
        <v>4</v>
      </c>
      <c r="C162" s="29" t="s">
        <v>29</v>
      </c>
      <c r="D162" s="30">
        <f>D164+D166+D168</f>
        <v>4</v>
      </c>
      <c r="E162" s="28">
        <f>E164+E166+E168</f>
        <v>5</v>
      </c>
      <c r="F162" s="29" t="s">
        <v>29</v>
      </c>
      <c r="G162" s="30">
        <f>G164+G166+G168</f>
        <v>6</v>
      </c>
      <c r="H162" s="28">
        <f>H164+H166+H168</f>
        <v>7</v>
      </c>
      <c r="I162" s="29" t="s">
        <v>29</v>
      </c>
      <c r="J162" s="30">
        <f>J164+J166+J168</f>
        <v>7</v>
      </c>
      <c r="K162" s="28">
        <f>K164+K166+K168</f>
        <v>4</v>
      </c>
      <c r="L162" s="29" t="s">
        <v>29</v>
      </c>
      <c r="M162" s="30">
        <f>M164+M166+M168</f>
        <v>4</v>
      </c>
      <c r="N162" s="28">
        <f>N164+N166+N168</f>
        <v>4</v>
      </c>
      <c r="O162" s="29" t="s">
        <v>29</v>
      </c>
      <c r="P162" s="30">
        <f>P164+P166+P168</f>
        <v>4</v>
      </c>
      <c r="Q162" s="28">
        <f>Q164+Q166+Q168</f>
        <v>24</v>
      </c>
      <c r="R162" s="29" t="s">
        <v>29</v>
      </c>
      <c r="S162" s="30">
        <f>S164+S166+S168</f>
        <v>25</v>
      </c>
    </row>
    <row r="163" spans="1:19" ht="20.25" customHeight="1">
      <c r="A163" s="116"/>
      <c r="B163" s="31" t="s">
        <v>30</v>
      </c>
      <c r="C163" s="104">
        <f>B162/D162*100</f>
        <v>100</v>
      </c>
      <c r="D163" s="105"/>
      <c r="E163" s="31" t="s">
        <v>30</v>
      </c>
      <c r="F163" s="104">
        <f>E162/G162*100</f>
        <v>83.33333333333334</v>
      </c>
      <c r="G163" s="105"/>
      <c r="H163" s="31" t="s">
        <v>30</v>
      </c>
      <c r="I163" s="104">
        <f>H162/J162*100</f>
        <v>100</v>
      </c>
      <c r="J163" s="105"/>
      <c r="K163" s="31" t="s">
        <v>30</v>
      </c>
      <c r="L163" s="104">
        <f>K162/M162*100</f>
        <v>100</v>
      </c>
      <c r="M163" s="105"/>
      <c r="N163" s="31" t="s">
        <v>30</v>
      </c>
      <c r="O163" s="104">
        <f>N162/P162*100</f>
        <v>100</v>
      </c>
      <c r="P163" s="105"/>
      <c r="Q163" s="31" t="s">
        <v>30</v>
      </c>
      <c r="R163" s="104">
        <f>Q162/S162*100</f>
        <v>96</v>
      </c>
      <c r="S163" s="105"/>
    </row>
    <row r="164" spans="1:19" ht="20.25" customHeight="1">
      <c r="A164" s="108" t="s">
        <v>96</v>
      </c>
      <c r="B164" s="19">
        <v>2</v>
      </c>
      <c r="C164" s="11" t="s">
        <v>29</v>
      </c>
      <c r="D164" s="14">
        <v>2</v>
      </c>
      <c r="E164" s="19">
        <v>3</v>
      </c>
      <c r="F164" s="11" t="s">
        <v>29</v>
      </c>
      <c r="G164" s="14">
        <v>3</v>
      </c>
      <c r="H164" s="19">
        <v>5</v>
      </c>
      <c r="I164" s="11" t="s">
        <v>29</v>
      </c>
      <c r="J164" s="14">
        <v>5</v>
      </c>
      <c r="K164" s="19">
        <v>2</v>
      </c>
      <c r="L164" s="11" t="s">
        <v>29</v>
      </c>
      <c r="M164" s="14">
        <v>2</v>
      </c>
      <c r="N164" s="19">
        <v>2</v>
      </c>
      <c r="O164" s="11" t="s">
        <v>29</v>
      </c>
      <c r="P164" s="14">
        <v>2</v>
      </c>
      <c r="Q164" s="13">
        <f>B164+E164+H164+K164+N164</f>
        <v>14</v>
      </c>
      <c r="R164" s="11" t="s">
        <v>29</v>
      </c>
      <c r="S164" s="14">
        <f>D164+G164+J164+M164+P164</f>
        <v>14</v>
      </c>
    </row>
    <row r="165" spans="1:19" ht="20.25" customHeight="1">
      <c r="A165" s="108"/>
      <c r="B165" s="15" t="s">
        <v>30</v>
      </c>
      <c r="C165" s="97">
        <f>B164/D164*100</f>
        <v>100</v>
      </c>
      <c r="D165" s="98"/>
      <c r="E165" s="15" t="s">
        <v>30</v>
      </c>
      <c r="F165" s="97">
        <f>E164/G164*100</f>
        <v>100</v>
      </c>
      <c r="G165" s="98"/>
      <c r="H165" s="15" t="s">
        <v>30</v>
      </c>
      <c r="I165" s="97">
        <f>H164/J164*100</f>
        <v>100</v>
      </c>
      <c r="J165" s="98"/>
      <c r="K165" s="15" t="s">
        <v>30</v>
      </c>
      <c r="L165" s="97">
        <f>K164/M164*100</f>
        <v>100</v>
      </c>
      <c r="M165" s="98"/>
      <c r="N165" s="15" t="s">
        <v>30</v>
      </c>
      <c r="O165" s="97">
        <f>N164/P164*100</f>
        <v>100</v>
      </c>
      <c r="P165" s="98"/>
      <c r="Q165" s="15" t="s">
        <v>30</v>
      </c>
      <c r="R165" s="97">
        <f>Q164/S164*100</f>
        <v>100</v>
      </c>
      <c r="S165" s="98"/>
    </row>
    <row r="166" spans="1:19" ht="20.25" customHeight="1">
      <c r="A166" s="108" t="s">
        <v>116</v>
      </c>
      <c r="B166" s="19">
        <v>1</v>
      </c>
      <c r="C166" s="11" t="s">
        <v>29</v>
      </c>
      <c r="D166" s="14">
        <v>1</v>
      </c>
      <c r="E166" s="19">
        <v>2</v>
      </c>
      <c r="F166" s="11" t="s">
        <v>29</v>
      </c>
      <c r="G166" s="14">
        <v>2</v>
      </c>
      <c r="H166" s="19">
        <v>1</v>
      </c>
      <c r="I166" s="11" t="s">
        <v>29</v>
      </c>
      <c r="J166" s="14">
        <v>1</v>
      </c>
      <c r="K166" s="19">
        <v>1</v>
      </c>
      <c r="L166" s="11" t="s">
        <v>29</v>
      </c>
      <c r="M166" s="14">
        <v>1</v>
      </c>
      <c r="N166" s="19">
        <v>1</v>
      </c>
      <c r="O166" s="11" t="s">
        <v>29</v>
      </c>
      <c r="P166" s="14">
        <v>1</v>
      </c>
      <c r="Q166" s="13">
        <f>B166+E166+H166+K166+N166</f>
        <v>6</v>
      </c>
      <c r="R166" s="11" t="s">
        <v>29</v>
      </c>
      <c r="S166" s="14">
        <f>D166+G166+J166+M166+P166</f>
        <v>6</v>
      </c>
    </row>
    <row r="167" spans="1:19" ht="20.25" customHeight="1">
      <c r="A167" s="108"/>
      <c r="B167" s="15" t="s">
        <v>30</v>
      </c>
      <c r="C167" s="97">
        <f>B166/D166*100</f>
        <v>100</v>
      </c>
      <c r="D167" s="98"/>
      <c r="E167" s="15" t="s">
        <v>30</v>
      </c>
      <c r="F167" s="97">
        <f>E166/G166*100</f>
        <v>100</v>
      </c>
      <c r="G167" s="98"/>
      <c r="H167" s="15" t="s">
        <v>30</v>
      </c>
      <c r="I167" s="97">
        <f>H166/J166*100</f>
        <v>100</v>
      </c>
      <c r="J167" s="98"/>
      <c r="K167" s="15" t="s">
        <v>30</v>
      </c>
      <c r="L167" s="97">
        <f>K166/M166*100</f>
        <v>100</v>
      </c>
      <c r="M167" s="98"/>
      <c r="N167" s="15" t="s">
        <v>30</v>
      </c>
      <c r="O167" s="97">
        <f>N166/P166*100</f>
        <v>100</v>
      </c>
      <c r="P167" s="98"/>
      <c r="Q167" s="15" t="s">
        <v>30</v>
      </c>
      <c r="R167" s="97">
        <f>Q166/S166*100</f>
        <v>100</v>
      </c>
      <c r="S167" s="98"/>
    </row>
    <row r="168" spans="1:19" ht="20.25" customHeight="1">
      <c r="A168" s="108" t="s">
        <v>115</v>
      </c>
      <c r="B168" s="19">
        <v>1</v>
      </c>
      <c r="C168" s="11" t="s">
        <v>29</v>
      </c>
      <c r="D168" s="14">
        <v>1</v>
      </c>
      <c r="E168" s="19">
        <v>0</v>
      </c>
      <c r="F168" s="11" t="s">
        <v>29</v>
      </c>
      <c r="G168" s="14">
        <v>1</v>
      </c>
      <c r="H168" s="19">
        <v>1</v>
      </c>
      <c r="I168" s="11" t="s">
        <v>29</v>
      </c>
      <c r="J168" s="14">
        <v>1</v>
      </c>
      <c r="K168" s="19">
        <v>1</v>
      </c>
      <c r="L168" s="11">
        <v>1</v>
      </c>
      <c r="M168" s="14">
        <v>1</v>
      </c>
      <c r="N168" s="19">
        <v>1</v>
      </c>
      <c r="O168" s="11" t="s">
        <v>29</v>
      </c>
      <c r="P168" s="14">
        <v>1</v>
      </c>
      <c r="Q168" s="13">
        <f>B168+E168+H168+K168+N168</f>
        <v>4</v>
      </c>
      <c r="R168" s="11" t="s">
        <v>29</v>
      </c>
      <c r="S168" s="14">
        <f>D168+G168+J168+M168+P168</f>
        <v>5</v>
      </c>
    </row>
    <row r="169" spans="1:19" ht="20.25" customHeight="1">
      <c r="A169" s="108"/>
      <c r="B169" s="15" t="s">
        <v>30</v>
      </c>
      <c r="C169" s="97">
        <f>B168/D168*100</f>
        <v>100</v>
      </c>
      <c r="D169" s="98"/>
      <c r="E169" s="15" t="s">
        <v>30</v>
      </c>
      <c r="F169" s="97">
        <f>E168/G168*100</f>
        <v>0</v>
      </c>
      <c r="G169" s="98"/>
      <c r="H169" s="15" t="s">
        <v>30</v>
      </c>
      <c r="I169" s="97">
        <f>H168/J168*100</f>
        <v>100</v>
      </c>
      <c r="J169" s="98"/>
      <c r="K169" s="15" t="s">
        <v>30</v>
      </c>
      <c r="L169" s="97">
        <f>K168/M168*100</f>
        <v>100</v>
      </c>
      <c r="M169" s="98"/>
      <c r="N169" s="15" t="s">
        <v>30</v>
      </c>
      <c r="O169" s="97">
        <f>N168/P168*100</f>
        <v>100</v>
      </c>
      <c r="P169" s="98"/>
      <c r="Q169" s="15" t="s">
        <v>30</v>
      </c>
      <c r="R169" s="97">
        <f>Q168/S168*100</f>
        <v>80</v>
      </c>
      <c r="S169" s="98"/>
    </row>
    <row r="170" spans="1:19" ht="20.25" customHeight="1">
      <c r="A170" s="106" t="s">
        <v>97</v>
      </c>
      <c r="B170" s="40">
        <f>B172+B174</f>
        <v>2</v>
      </c>
      <c r="C170" s="29" t="s">
        <v>29</v>
      </c>
      <c r="D170" s="30">
        <f>D172+D174</f>
        <v>3</v>
      </c>
      <c r="E170" s="30">
        <f>E172+E174</f>
        <v>2</v>
      </c>
      <c r="F170" s="29" t="s">
        <v>29</v>
      </c>
      <c r="G170" s="30">
        <f>G172+G174</f>
        <v>3</v>
      </c>
      <c r="H170" s="30">
        <f>H172+H174</f>
        <v>2</v>
      </c>
      <c r="I170" s="29" t="s">
        <v>29</v>
      </c>
      <c r="J170" s="30">
        <f>J172+J174</f>
        <v>3</v>
      </c>
      <c r="K170" s="30">
        <f>K172+K174</f>
        <v>1</v>
      </c>
      <c r="L170" s="29" t="s">
        <v>29</v>
      </c>
      <c r="M170" s="30">
        <f>M172+M174</f>
        <v>2</v>
      </c>
      <c r="N170" s="30">
        <f>N172+N174</f>
        <v>1</v>
      </c>
      <c r="O170" s="29" t="s">
        <v>29</v>
      </c>
      <c r="P170" s="30">
        <f>P172+P174</f>
        <v>2</v>
      </c>
      <c r="Q170" s="28">
        <f>Q172+Q174</f>
        <v>8</v>
      </c>
      <c r="R170" s="29" t="s">
        <v>29</v>
      </c>
      <c r="S170" s="30">
        <f>S172+S174</f>
        <v>13</v>
      </c>
    </row>
    <row r="171" spans="1:19" ht="20.25" customHeight="1">
      <c r="A171" s="107"/>
      <c r="B171" s="31" t="s">
        <v>30</v>
      </c>
      <c r="C171" s="104">
        <f>B170/D170*100</f>
        <v>66.66666666666666</v>
      </c>
      <c r="D171" s="105"/>
      <c r="E171" s="31" t="s">
        <v>30</v>
      </c>
      <c r="F171" s="104">
        <f>E170/G170*100</f>
        <v>66.66666666666666</v>
      </c>
      <c r="G171" s="105"/>
      <c r="H171" s="31" t="s">
        <v>30</v>
      </c>
      <c r="I171" s="104">
        <f>H170/J170*100</f>
        <v>66.66666666666666</v>
      </c>
      <c r="J171" s="105"/>
      <c r="K171" s="31" t="s">
        <v>30</v>
      </c>
      <c r="L171" s="104">
        <f>K170/M170*100</f>
        <v>50</v>
      </c>
      <c r="M171" s="105"/>
      <c r="N171" s="31" t="s">
        <v>30</v>
      </c>
      <c r="O171" s="104">
        <f>N170/P170*100</f>
        <v>50</v>
      </c>
      <c r="P171" s="105"/>
      <c r="Q171" s="31" t="s">
        <v>30</v>
      </c>
      <c r="R171" s="104">
        <f>Q170/S170*100</f>
        <v>61.53846153846154</v>
      </c>
      <c r="S171" s="105"/>
    </row>
    <row r="172" spans="1:19" ht="20.25" customHeight="1">
      <c r="A172" s="103" t="s">
        <v>98</v>
      </c>
      <c r="B172" s="19">
        <v>1</v>
      </c>
      <c r="C172" s="11" t="s">
        <v>29</v>
      </c>
      <c r="D172" s="14">
        <v>1</v>
      </c>
      <c r="E172" s="19">
        <v>1</v>
      </c>
      <c r="F172" s="11" t="s">
        <v>29</v>
      </c>
      <c r="G172" s="14">
        <v>1</v>
      </c>
      <c r="H172" s="19">
        <v>1</v>
      </c>
      <c r="I172" s="11" t="s">
        <v>29</v>
      </c>
      <c r="J172" s="14">
        <v>2</v>
      </c>
      <c r="K172" s="19">
        <v>1</v>
      </c>
      <c r="L172" s="11" t="s">
        <v>29</v>
      </c>
      <c r="M172" s="14">
        <v>1</v>
      </c>
      <c r="N172" s="19">
        <v>1</v>
      </c>
      <c r="O172" s="11" t="s">
        <v>29</v>
      </c>
      <c r="P172" s="14">
        <v>1</v>
      </c>
      <c r="Q172" s="13">
        <f>B172+E172+H172+K172+N172</f>
        <v>5</v>
      </c>
      <c r="R172" s="11" t="s">
        <v>29</v>
      </c>
      <c r="S172" s="14">
        <f>D172+G172+J172+M172+P172</f>
        <v>6</v>
      </c>
    </row>
    <row r="173" spans="1:19" ht="20.25" customHeight="1">
      <c r="A173" s="103"/>
      <c r="B173" s="15" t="s">
        <v>30</v>
      </c>
      <c r="C173" s="97">
        <f>B172/D172*100</f>
        <v>100</v>
      </c>
      <c r="D173" s="98"/>
      <c r="E173" s="15" t="s">
        <v>30</v>
      </c>
      <c r="F173" s="97">
        <f>E172/G172*100</f>
        <v>100</v>
      </c>
      <c r="G173" s="98"/>
      <c r="H173" s="15" t="s">
        <v>30</v>
      </c>
      <c r="I173" s="97">
        <f>H172/J172*100</f>
        <v>50</v>
      </c>
      <c r="J173" s="98"/>
      <c r="K173" s="15" t="s">
        <v>30</v>
      </c>
      <c r="L173" s="97">
        <f>K172/M172*100</f>
        <v>100</v>
      </c>
      <c r="M173" s="98"/>
      <c r="N173" s="15" t="s">
        <v>30</v>
      </c>
      <c r="O173" s="97">
        <f>N172/P172*100</f>
        <v>100</v>
      </c>
      <c r="P173" s="98"/>
      <c r="Q173" s="15" t="s">
        <v>30</v>
      </c>
      <c r="R173" s="97">
        <f>Q172/S172*100</f>
        <v>83.33333333333334</v>
      </c>
      <c r="S173" s="98"/>
    </row>
    <row r="174" spans="1:19" ht="20.25" customHeight="1">
      <c r="A174" s="103" t="s">
        <v>99</v>
      </c>
      <c r="B174" s="19">
        <v>1</v>
      </c>
      <c r="C174" s="11" t="s">
        <v>29</v>
      </c>
      <c r="D174" s="14">
        <v>2</v>
      </c>
      <c r="E174" s="19">
        <v>1</v>
      </c>
      <c r="F174" s="11" t="s">
        <v>29</v>
      </c>
      <c r="G174" s="14">
        <v>2</v>
      </c>
      <c r="H174" s="19">
        <v>1</v>
      </c>
      <c r="I174" s="11" t="s">
        <v>29</v>
      </c>
      <c r="J174" s="14">
        <v>1</v>
      </c>
      <c r="K174" s="19">
        <v>0</v>
      </c>
      <c r="L174" s="11" t="s">
        <v>29</v>
      </c>
      <c r="M174" s="14">
        <v>1</v>
      </c>
      <c r="N174" s="19">
        <v>0</v>
      </c>
      <c r="O174" s="11" t="s">
        <v>29</v>
      </c>
      <c r="P174" s="14">
        <v>1</v>
      </c>
      <c r="Q174" s="13">
        <f>B174+E174+H174+K174+N174</f>
        <v>3</v>
      </c>
      <c r="R174" s="11" t="s">
        <v>29</v>
      </c>
      <c r="S174" s="14">
        <f>D174+G174+J174+M174+P174</f>
        <v>7</v>
      </c>
    </row>
    <row r="175" spans="1:19" ht="20.25" customHeight="1">
      <c r="A175" s="103"/>
      <c r="B175" s="15" t="s">
        <v>30</v>
      </c>
      <c r="C175" s="97">
        <f>B174/D174*100</f>
        <v>50</v>
      </c>
      <c r="D175" s="98"/>
      <c r="E175" s="15" t="s">
        <v>30</v>
      </c>
      <c r="F175" s="97">
        <f>E174/G174*100</f>
        <v>50</v>
      </c>
      <c r="G175" s="98"/>
      <c r="H175" s="15" t="s">
        <v>30</v>
      </c>
      <c r="I175" s="97">
        <f>H174/J174*100</f>
        <v>100</v>
      </c>
      <c r="J175" s="98"/>
      <c r="K175" s="15" t="s">
        <v>30</v>
      </c>
      <c r="L175" s="97">
        <f>K174/M174*100</f>
        <v>0</v>
      </c>
      <c r="M175" s="98"/>
      <c r="N175" s="15" t="s">
        <v>30</v>
      </c>
      <c r="O175" s="97">
        <f>N174/P174*100</f>
        <v>0</v>
      </c>
      <c r="P175" s="98"/>
      <c r="Q175" s="15" t="s">
        <v>30</v>
      </c>
      <c r="R175" s="97">
        <f>Q174/S174*100</f>
        <v>42.857142857142854</v>
      </c>
      <c r="S175" s="98"/>
    </row>
    <row r="176" spans="1:19" ht="20.25" customHeight="1">
      <c r="A176" s="106" t="s">
        <v>100</v>
      </c>
      <c r="B176" s="28">
        <f>B178+B180</f>
        <v>3</v>
      </c>
      <c r="C176" s="29" t="s">
        <v>29</v>
      </c>
      <c r="D176" s="30">
        <f>D178+D180</f>
        <v>3</v>
      </c>
      <c r="E176" s="28">
        <f>E178+E180</f>
        <v>4</v>
      </c>
      <c r="F176" s="29" t="s">
        <v>29</v>
      </c>
      <c r="G176" s="30">
        <f>G178+G180</f>
        <v>4</v>
      </c>
      <c r="H176" s="28">
        <f>H178+H180</f>
        <v>6</v>
      </c>
      <c r="I176" s="29" t="s">
        <v>29</v>
      </c>
      <c r="J176" s="30">
        <f>J178+J180</f>
        <v>6</v>
      </c>
      <c r="K176" s="28">
        <f>K178+K180</f>
        <v>2</v>
      </c>
      <c r="L176" s="29" t="s">
        <v>29</v>
      </c>
      <c r="M176" s="30">
        <f>M178+M180</f>
        <v>3</v>
      </c>
      <c r="N176" s="28">
        <f>N178+N180</f>
        <v>3</v>
      </c>
      <c r="O176" s="29" t="s">
        <v>29</v>
      </c>
      <c r="P176" s="30">
        <f>P178+P180</f>
        <v>3</v>
      </c>
      <c r="Q176" s="28">
        <f>Q178+Q180</f>
        <v>18</v>
      </c>
      <c r="R176" s="29" t="s">
        <v>29</v>
      </c>
      <c r="S176" s="30">
        <f>S178+S180</f>
        <v>19</v>
      </c>
    </row>
    <row r="177" spans="1:19" ht="20.25" customHeight="1">
      <c r="A177" s="107"/>
      <c r="B177" s="31" t="s">
        <v>30</v>
      </c>
      <c r="C177" s="104">
        <f>B176/D176*100</f>
        <v>100</v>
      </c>
      <c r="D177" s="105"/>
      <c r="E177" s="31" t="s">
        <v>30</v>
      </c>
      <c r="F177" s="104">
        <f>E176/G176*100</f>
        <v>100</v>
      </c>
      <c r="G177" s="105"/>
      <c r="H177" s="31" t="s">
        <v>30</v>
      </c>
      <c r="I177" s="104">
        <f>H176/J176*100</f>
        <v>100</v>
      </c>
      <c r="J177" s="105"/>
      <c r="K177" s="31" t="s">
        <v>30</v>
      </c>
      <c r="L177" s="104">
        <f>K176/M176*100</f>
        <v>66.66666666666666</v>
      </c>
      <c r="M177" s="105"/>
      <c r="N177" s="31" t="s">
        <v>30</v>
      </c>
      <c r="O177" s="104">
        <f>N176/P176*100</f>
        <v>100</v>
      </c>
      <c r="P177" s="105"/>
      <c r="Q177" s="31" t="s">
        <v>30</v>
      </c>
      <c r="R177" s="104">
        <f>Q176/S176*100</f>
        <v>94.73684210526315</v>
      </c>
      <c r="S177" s="105"/>
    </row>
    <row r="178" spans="1:19" ht="20.25" customHeight="1">
      <c r="A178" s="103" t="s">
        <v>101</v>
      </c>
      <c r="B178" s="19">
        <v>2</v>
      </c>
      <c r="C178" s="11" t="s">
        <v>29</v>
      </c>
      <c r="D178" s="14">
        <v>2</v>
      </c>
      <c r="E178" s="19">
        <v>3</v>
      </c>
      <c r="F178" s="11" t="s">
        <v>29</v>
      </c>
      <c r="G178" s="14">
        <v>3</v>
      </c>
      <c r="H178" s="19">
        <v>5</v>
      </c>
      <c r="I178" s="11" t="s">
        <v>29</v>
      </c>
      <c r="J178" s="14">
        <v>5</v>
      </c>
      <c r="K178" s="19">
        <v>2</v>
      </c>
      <c r="L178" s="11" t="s">
        <v>29</v>
      </c>
      <c r="M178" s="14">
        <v>2</v>
      </c>
      <c r="N178" s="19">
        <v>2</v>
      </c>
      <c r="O178" s="11" t="s">
        <v>29</v>
      </c>
      <c r="P178" s="14">
        <v>2</v>
      </c>
      <c r="Q178" s="13">
        <f>B178+E178+H178+K178+N178</f>
        <v>14</v>
      </c>
      <c r="R178" s="11" t="s">
        <v>29</v>
      </c>
      <c r="S178" s="14">
        <f>D178+G178+J178+M178+P178</f>
        <v>14</v>
      </c>
    </row>
    <row r="179" spans="1:19" ht="20.25" customHeight="1">
      <c r="A179" s="103"/>
      <c r="B179" s="15" t="s">
        <v>30</v>
      </c>
      <c r="C179" s="97">
        <f>B178/D178*100</f>
        <v>100</v>
      </c>
      <c r="D179" s="98"/>
      <c r="E179" s="15" t="s">
        <v>30</v>
      </c>
      <c r="F179" s="97">
        <f>E178/G178*100</f>
        <v>100</v>
      </c>
      <c r="G179" s="98"/>
      <c r="H179" s="15" t="s">
        <v>30</v>
      </c>
      <c r="I179" s="97">
        <f>H178/J178*100</f>
        <v>100</v>
      </c>
      <c r="J179" s="98"/>
      <c r="K179" s="15" t="s">
        <v>30</v>
      </c>
      <c r="L179" s="97">
        <f>K178/M178*100</f>
        <v>100</v>
      </c>
      <c r="M179" s="98"/>
      <c r="N179" s="15" t="s">
        <v>30</v>
      </c>
      <c r="O179" s="97">
        <f>N178/P178*100</f>
        <v>100</v>
      </c>
      <c r="P179" s="98"/>
      <c r="Q179" s="15" t="s">
        <v>30</v>
      </c>
      <c r="R179" s="97">
        <f>Q178/S178*100</f>
        <v>100</v>
      </c>
      <c r="S179" s="98"/>
    </row>
    <row r="180" spans="1:19" ht="20.25" customHeight="1">
      <c r="A180" s="103" t="s">
        <v>118</v>
      </c>
      <c r="B180" s="19">
        <v>1</v>
      </c>
      <c r="C180" s="11" t="s">
        <v>29</v>
      </c>
      <c r="D180" s="14">
        <v>1</v>
      </c>
      <c r="E180" s="19">
        <v>1</v>
      </c>
      <c r="F180" s="11" t="s">
        <v>29</v>
      </c>
      <c r="G180" s="14">
        <v>1</v>
      </c>
      <c r="H180" s="19">
        <v>1</v>
      </c>
      <c r="I180" s="11" t="s">
        <v>29</v>
      </c>
      <c r="J180" s="14">
        <v>1</v>
      </c>
      <c r="K180" s="19">
        <v>0</v>
      </c>
      <c r="L180" s="11">
        <v>1</v>
      </c>
      <c r="M180" s="14">
        <v>1</v>
      </c>
      <c r="N180" s="19">
        <v>1</v>
      </c>
      <c r="O180" s="11" t="s">
        <v>29</v>
      </c>
      <c r="P180" s="14">
        <v>1</v>
      </c>
      <c r="Q180" s="13">
        <f>B180+E180+H180+K180+N180</f>
        <v>4</v>
      </c>
      <c r="R180" s="11" t="s">
        <v>29</v>
      </c>
      <c r="S180" s="14">
        <f>D180+G180+J180+M180+P180</f>
        <v>5</v>
      </c>
    </row>
    <row r="181" spans="1:19" ht="20.25" customHeight="1">
      <c r="A181" s="103"/>
      <c r="B181" s="15" t="s">
        <v>30</v>
      </c>
      <c r="C181" s="97">
        <f>B180/D180*100</f>
        <v>100</v>
      </c>
      <c r="D181" s="98"/>
      <c r="E181" s="15" t="s">
        <v>30</v>
      </c>
      <c r="F181" s="97">
        <f>E180/G180*100</f>
        <v>100</v>
      </c>
      <c r="G181" s="98"/>
      <c r="H181" s="15" t="s">
        <v>30</v>
      </c>
      <c r="I181" s="97">
        <f>H180/J180*100</f>
        <v>100</v>
      </c>
      <c r="J181" s="98"/>
      <c r="K181" s="15" t="s">
        <v>30</v>
      </c>
      <c r="L181" s="97">
        <f>K180/M180*100</f>
        <v>0</v>
      </c>
      <c r="M181" s="98"/>
      <c r="N181" s="15" t="s">
        <v>30</v>
      </c>
      <c r="O181" s="97">
        <f>N180/P180*100</f>
        <v>100</v>
      </c>
      <c r="P181" s="98"/>
      <c r="Q181" s="15" t="s">
        <v>30</v>
      </c>
      <c r="R181" s="97">
        <f>Q180/S180*100</f>
        <v>80</v>
      </c>
      <c r="S181" s="98"/>
    </row>
    <row r="182" spans="1:19" ht="20.25" customHeight="1">
      <c r="A182" s="72"/>
      <c r="B182" s="70"/>
      <c r="C182" s="39"/>
      <c r="D182" s="71"/>
      <c r="E182" s="38"/>
      <c r="F182" s="39"/>
      <c r="G182" s="71"/>
      <c r="H182" s="38"/>
      <c r="I182" s="39"/>
      <c r="J182" s="71"/>
      <c r="K182" s="38"/>
      <c r="L182" s="39"/>
      <c r="M182" s="71"/>
      <c r="N182" s="38"/>
      <c r="O182" s="39"/>
      <c r="P182" s="71"/>
      <c r="Q182" s="70"/>
      <c r="R182" s="39"/>
      <c r="S182" s="71"/>
    </row>
    <row r="183" spans="1:19" ht="20.25" customHeight="1">
      <c r="A183" s="106" t="s">
        <v>102</v>
      </c>
      <c r="B183" s="40">
        <f>B185+B187</f>
        <v>3</v>
      </c>
      <c r="C183" s="29" t="s">
        <v>29</v>
      </c>
      <c r="D183" s="30">
        <f>D185+D187</f>
        <v>3</v>
      </c>
      <c r="E183" s="30">
        <f>E185+E187</f>
        <v>2</v>
      </c>
      <c r="F183" s="29" t="s">
        <v>29</v>
      </c>
      <c r="G183" s="30">
        <f>G185+G187</f>
        <v>3</v>
      </c>
      <c r="H183" s="30">
        <f>H185+H187</f>
        <v>3</v>
      </c>
      <c r="I183" s="29" t="s">
        <v>29</v>
      </c>
      <c r="J183" s="30">
        <f>J185+J187</f>
        <v>3</v>
      </c>
      <c r="K183" s="30">
        <f>K185+K187</f>
        <v>2</v>
      </c>
      <c r="L183" s="29" t="s">
        <v>29</v>
      </c>
      <c r="M183" s="30">
        <f>M185+M187</f>
        <v>2</v>
      </c>
      <c r="N183" s="30">
        <f>N185+N187</f>
        <v>2</v>
      </c>
      <c r="O183" s="29" t="s">
        <v>29</v>
      </c>
      <c r="P183" s="30">
        <f>P185+P187</f>
        <v>2</v>
      </c>
      <c r="Q183" s="28">
        <f>Q185+Q187</f>
        <v>12</v>
      </c>
      <c r="R183" s="29" t="s">
        <v>29</v>
      </c>
      <c r="S183" s="30">
        <f>S185+S187</f>
        <v>13</v>
      </c>
    </row>
    <row r="184" spans="1:19" ht="20.25" customHeight="1">
      <c r="A184" s="107"/>
      <c r="B184" s="31" t="s">
        <v>30</v>
      </c>
      <c r="C184" s="104">
        <f>B183/D183*100</f>
        <v>100</v>
      </c>
      <c r="D184" s="105"/>
      <c r="E184" s="31" t="s">
        <v>30</v>
      </c>
      <c r="F184" s="104">
        <f>E183/G183*100</f>
        <v>66.66666666666666</v>
      </c>
      <c r="G184" s="105"/>
      <c r="H184" s="31" t="s">
        <v>30</v>
      </c>
      <c r="I184" s="104">
        <f>H183/J183*100</f>
        <v>100</v>
      </c>
      <c r="J184" s="105"/>
      <c r="K184" s="31" t="s">
        <v>30</v>
      </c>
      <c r="L184" s="104">
        <f>K183/M183*100</f>
        <v>100</v>
      </c>
      <c r="M184" s="105"/>
      <c r="N184" s="31" t="s">
        <v>30</v>
      </c>
      <c r="O184" s="104">
        <f>N183/P183*100</f>
        <v>100</v>
      </c>
      <c r="P184" s="105"/>
      <c r="Q184" s="31" t="s">
        <v>30</v>
      </c>
      <c r="R184" s="104">
        <f>Q183/S183*100</f>
        <v>92.3076923076923</v>
      </c>
      <c r="S184" s="105"/>
    </row>
    <row r="185" spans="1:19" ht="20.25" customHeight="1">
      <c r="A185" s="103" t="s">
        <v>103</v>
      </c>
      <c r="B185" s="19">
        <v>1</v>
      </c>
      <c r="C185" s="11" t="s">
        <v>29</v>
      </c>
      <c r="D185" s="14">
        <v>1</v>
      </c>
      <c r="E185" s="19">
        <v>1</v>
      </c>
      <c r="F185" s="11" t="s">
        <v>29</v>
      </c>
      <c r="G185" s="14">
        <v>1</v>
      </c>
      <c r="H185" s="19">
        <v>2</v>
      </c>
      <c r="I185" s="11" t="s">
        <v>29</v>
      </c>
      <c r="J185" s="14">
        <v>2</v>
      </c>
      <c r="K185" s="19">
        <v>1</v>
      </c>
      <c r="L185" s="11" t="s">
        <v>29</v>
      </c>
      <c r="M185" s="14">
        <v>1</v>
      </c>
      <c r="N185" s="19">
        <v>1</v>
      </c>
      <c r="O185" s="11" t="s">
        <v>29</v>
      </c>
      <c r="P185" s="14">
        <v>1</v>
      </c>
      <c r="Q185" s="13">
        <f>B185+E185+H185+K185+N185</f>
        <v>6</v>
      </c>
      <c r="R185" s="11" t="s">
        <v>29</v>
      </c>
      <c r="S185" s="14">
        <f>D185+G185+J185+M185+P185</f>
        <v>6</v>
      </c>
    </row>
    <row r="186" spans="1:19" ht="20.25" customHeight="1">
      <c r="A186" s="103"/>
      <c r="B186" s="15" t="s">
        <v>30</v>
      </c>
      <c r="C186" s="97">
        <f>B185/D185*100</f>
        <v>100</v>
      </c>
      <c r="D186" s="98"/>
      <c r="E186" s="15" t="s">
        <v>30</v>
      </c>
      <c r="F186" s="97">
        <f>E185/G185*100</f>
        <v>100</v>
      </c>
      <c r="G186" s="98"/>
      <c r="H186" s="15" t="s">
        <v>30</v>
      </c>
      <c r="I186" s="97">
        <f>H185/J185*100</f>
        <v>100</v>
      </c>
      <c r="J186" s="98"/>
      <c r="K186" s="15" t="s">
        <v>30</v>
      </c>
      <c r="L186" s="97">
        <f>K185/M185*100</f>
        <v>100</v>
      </c>
      <c r="M186" s="98"/>
      <c r="N186" s="15" t="s">
        <v>30</v>
      </c>
      <c r="O186" s="97">
        <f>N185/P185*100</f>
        <v>100</v>
      </c>
      <c r="P186" s="98"/>
      <c r="Q186" s="15" t="s">
        <v>30</v>
      </c>
      <c r="R186" s="97">
        <f>Q185/S185*100</f>
        <v>100</v>
      </c>
      <c r="S186" s="98"/>
    </row>
    <row r="187" spans="1:19" ht="20.25" customHeight="1">
      <c r="A187" s="103" t="s">
        <v>104</v>
      </c>
      <c r="B187" s="19">
        <v>2</v>
      </c>
      <c r="C187" s="11" t="s">
        <v>29</v>
      </c>
      <c r="D187" s="14">
        <v>2</v>
      </c>
      <c r="E187" s="19">
        <v>1</v>
      </c>
      <c r="F187" s="11" t="s">
        <v>29</v>
      </c>
      <c r="G187" s="14">
        <v>2</v>
      </c>
      <c r="H187" s="19">
        <v>1</v>
      </c>
      <c r="I187" s="11" t="s">
        <v>29</v>
      </c>
      <c r="J187" s="14">
        <v>1</v>
      </c>
      <c r="K187" s="19">
        <v>1</v>
      </c>
      <c r="L187" s="11" t="s">
        <v>29</v>
      </c>
      <c r="M187" s="14">
        <v>1</v>
      </c>
      <c r="N187" s="19">
        <v>1</v>
      </c>
      <c r="O187" s="11" t="s">
        <v>29</v>
      </c>
      <c r="P187" s="14">
        <v>1</v>
      </c>
      <c r="Q187" s="13">
        <f>B187+E187+H187+K187+N187</f>
        <v>6</v>
      </c>
      <c r="R187" s="11" t="s">
        <v>29</v>
      </c>
      <c r="S187" s="14">
        <f>D187+G187+J187+M187+P187</f>
        <v>7</v>
      </c>
    </row>
    <row r="188" spans="1:19" ht="20.25" customHeight="1">
      <c r="A188" s="103"/>
      <c r="B188" s="15" t="s">
        <v>30</v>
      </c>
      <c r="C188" s="97">
        <f>B187/D187*100</f>
        <v>100</v>
      </c>
      <c r="D188" s="98"/>
      <c r="E188" s="15" t="s">
        <v>30</v>
      </c>
      <c r="F188" s="97">
        <f>E187/G187*100</f>
        <v>50</v>
      </c>
      <c r="G188" s="98"/>
      <c r="H188" s="15" t="s">
        <v>30</v>
      </c>
      <c r="I188" s="97">
        <f>H187/J187*100</f>
        <v>100</v>
      </c>
      <c r="J188" s="98"/>
      <c r="K188" s="15" t="s">
        <v>30</v>
      </c>
      <c r="L188" s="97">
        <f>K187/M187*100</f>
        <v>100</v>
      </c>
      <c r="M188" s="98"/>
      <c r="N188" s="15" t="s">
        <v>30</v>
      </c>
      <c r="O188" s="97">
        <f>N187/P187*100</f>
        <v>100</v>
      </c>
      <c r="P188" s="98"/>
      <c r="Q188" s="15" t="s">
        <v>30</v>
      </c>
      <c r="R188" s="97">
        <f>Q187/S187*100</f>
        <v>85.71428571428571</v>
      </c>
      <c r="S188" s="98"/>
    </row>
    <row r="189" spans="1:19" ht="20.25" customHeight="1">
      <c r="A189" s="106" t="s">
        <v>105</v>
      </c>
      <c r="B189" s="28">
        <f>B191+B193+B195+B197</f>
        <v>5</v>
      </c>
      <c r="C189" s="29" t="s">
        <v>29</v>
      </c>
      <c r="D189" s="30">
        <f>D193+D195+D191+D197</f>
        <v>5</v>
      </c>
      <c r="E189" s="28">
        <f>E191+E193+E195+E197</f>
        <v>7</v>
      </c>
      <c r="F189" s="29" t="s">
        <v>29</v>
      </c>
      <c r="G189" s="30">
        <f>G193+G195+G191+G197</f>
        <v>7</v>
      </c>
      <c r="H189" s="28">
        <f>H191+H193+H195+H197</f>
        <v>8</v>
      </c>
      <c r="I189" s="29" t="s">
        <v>29</v>
      </c>
      <c r="J189" s="30">
        <f>J193+J195+J191+J197</f>
        <v>8</v>
      </c>
      <c r="K189" s="28">
        <f>K191+K193+K195+K197</f>
        <v>5</v>
      </c>
      <c r="L189" s="29" t="s">
        <v>29</v>
      </c>
      <c r="M189" s="30">
        <f>M193+M195+M191+M197</f>
        <v>6</v>
      </c>
      <c r="N189" s="28">
        <f>N191+N193+N195+N197</f>
        <v>5</v>
      </c>
      <c r="O189" s="29" t="s">
        <v>29</v>
      </c>
      <c r="P189" s="30">
        <f>P193+P195+P191+P197</f>
        <v>5</v>
      </c>
      <c r="Q189" s="28">
        <f>Q191+Q193+Q195+Q197</f>
        <v>30</v>
      </c>
      <c r="R189" s="29" t="s">
        <v>29</v>
      </c>
      <c r="S189" s="30">
        <f>S191+S193+S195+S197</f>
        <v>31</v>
      </c>
    </row>
    <row r="190" spans="1:19" ht="20.25" customHeight="1">
      <c r="A190" s="107"/>
      <c r="B190" s="31" t="s">
        <v>30</v>
      </c>
      <c r="C190" s="104">
        <f>B189/D189*100</f>
        <v>100</v>
      </c>
      <c r="D190" s="105"/>
      <c r="E190" s="31" t="s">
        <v>30</v>
      </c>
      <c r="F190" s="104">
        <f>E189/G189*100</f>
        <v>100</v>
      </c>
      <c r="G190" s="105"/>
      <c r="H190" s="31" t="s">
        <v>30</v>
      </c>
      <c r="I190" s="104">
        <f>H189/J189*100</f>
        <v>100</v>
      </c>
      <c r="J190" s="105"/>
      <c r="K190" s="31" t="s">
        <v>30</v>
      </c>
      <c r="L190" s="104">
        <f>K189/M189*100</f>
        <v>83.33333333333334</v>
      </c>
      <c r="M190" s="105"/>
      <c r="N190" s="31" t="s">
        <v>30</v>
      </c>
      <c r="O190" s="104">
        <f>N189/P189*100</f>
        <v>100</v>
      </c>
      <c r="P190" s="105"/>
      <c r="Q190" s="31" t="s">
        <v>30</v>
      </c>
      <c r="R190" s="104">
        <f>Q189/S189*100</f>
        <v>96.7741935483871</v>
      </c>
      <c r="S190" s="105"/>
    </row>
    <row r="191" spans="1:19" ht="20.25" customHeight="1">
      <c r="A191" s="103" t="s">
        <v>106</v>
      </c>
      <c r="B191" s="19">
        <v>2</v>
      </c>
      <c r="C191" s="11" t="s">
        <v>29</v>
      </c>
      <c r="D191" s="14">
        <v>2</v>
      </c>
      <c r="E191" s="19">
        <v>3</v>
      </c>
      <c r="F191" s="11" t="s">
        <v>29</v>
      </c>
      <c r="G191" s="14">
        <v>3</v>
      </c>
      <c r="H191" s="19">
        <v>5</v>
      </c>
      <c r="I191" s="11" t="s">
        <v>29</v>
      </c>
      <c r="J191" s="14">
        <v>5</v>
      </c>
      <c r="K191" s="19">
        <v>2</v>
      </c>
      <c r="L191" s="11" t="s">
        <v>29</v>
      </c>
      <c r="M191" s="14">
        <v>2</v>
      </c>
      <c r="N191" s="19">
        <v>2</v>
      </c>
      <c r="O191" s="11" t="s">
        <v>29</v>
      </c>
      <c r="P191" s="14">
        <v>2</v>
      </c>
      <c r="Q191" s="13">
        <f>B191+E191+H191+K191+N191</f>
        <v>14</v>
      </c>
      <c r="R191" s="11" t="s">
        <v>29</v>
      </c>
      <c r="S191" s="14">
        <f>D191+G191+J191+M191+P191</f>
        <v>14</v>
      </c>
    </row>
    <row r="192" spans="1:19" ht="20.25" customHeight="1">
      <c r="A192" s="103"/>
      <c r="B192" s="15" t="s">
        <v>30</v>
      </c>
      <c r="C192" s="97">
        <f>B191/D191*100</f>
        <v>100</v>
      </c>
      <c r="D192" s="98"/>
      <c r="E192" s="15" t="s">
        <v>30</v>
      </c>
      <c r="F192" s="97">
        <f>E191/G191*100</f>
        <v>100</v>
      </c>
      <c r="G192" s="98"/>
      <c r="H192" s="15" t="s">
        <v>30</v>
      </c>
      <c r="I192" s="97">
        <f>H191/J191*100</f>
        <v>100</v>
      </c>
      <c r="J192" s="98"/>
      <c r="K192" s="15" t="s">
        <v>30</v>
      </c>
      <c r="L192" s="97">
        <f>K191/M191*100</f>
        <v>100</v>
      </c>
      <c r="M192" s="98"/>
      <c r="N192" s="15" t="s">
        <v>30</v>
      </c>
      <c r="O192" s="97">
        <f>N191/P191*100</f>
        <v>100</v>
      </c>
      <c r="P192" s="98"/>
      <c r="Q192" s="15" t="s">
        <v>30</v>
      </c>
      <c r="R192" s="97">
        <f>Q191/S191*100</f>
        <v>100</v>
      </c>
      <c r="S192" s="98"/>
    </row>
    <row r="193" spans="1:19" ht="20.25" customHeight="1">
      <c r="A193" s="103" t="s">
        <v>107</v>
      </c>
      <c r="B193" s="19">
        <v>1</v>
      </c>
      <c r="C193" s="11" t="s">
        <v>29</v>
      </c>
      <c r="D193" s="14">
        <v>1</v>
      </c>
      <c r="E193" s="19">
        <v>2</v>
      </c>
      <c r="F193" s="11" t="s">
        <v>29</v>
      </c>
      <c r="G193" s="14">
        <v>2</v>
      </c>
      <c r="H193" s="19">
        <v>1</v>
      </c>
      <c r="I193" s="11" t="s">
        <v>29</v>
      </c>
      <c r="J193" s="14">
        <v>1</v>
      </c>
      <c r="K193" s="19">
        <v>1</v>
      </c>
      <c r="L193" s="11" t="s">
        <v>29</v>
      </c>
      <c r="M193" s="14">
        <v>1</v>
      </c>
      <c r="N193" s="19">
        <v>1</v>
      </c>
      <c r="O193" s="11" t="s">
        <v>29</v>
      </c>
      <c r="P193" s="14">
        <v>1</v>
      </c>
      <c r="Q193" s="13">
        <f>B193+E193+H193+K193+N193</f>
        <v>6</v>
      </c>
      <c r="R193" s="11" t="s">
        <v>29</v>
      </c>
      <c r="S193" s="14">
        <f>D193+G193+J193+M193+P193</f>
        <v>6</v>
      </c>
    </row>
    <row r="194" spans="1:19" ht="20.25" customHeight="1">
      <c r="A194" s="103"/>
      <c r="B194" s="15" t="s">
        <v>30</v>
      </c>
      <c r="C194" s="97">
        <f>B193/D193*100</f>
        <v>100</v>
      </c>
      <c r="D194" s="98"/>
      <c r="E194" s="15" t="s">
        <v>30</v>
      </c>
      <c r="F194" s="97">
        <f>E193/G193*100</f>
        <v>100</v>
      </c>
      <c r="G194" s="98"/>
      <c r="H194" s="15" t="s">
        <v>30</v>
      </c>
      <c r="I194" s="97">
        <f>H193/J193*100</f>
        <v>100</v>
      </c>
      <c r="J194" s="98"/>
      <c r="K194" s="15" t="s">
        <v>30</v>
      </c>
      <c r="L194" s="97">
        <f>K193/M193*100</f>
        <v>100</v>
      </c>
      <c r="M194" s="98"/>
      <c r="N194" s="15" t="s">
        <v>30</v>
      </c>
      <c r="O194" s="97">
        <f>N193/P193*100</f>
        <v>100</v>
      </c>
      <c r="P194" s="98"/>
      <c r="Q194" s="15" t="s">
        <v>30</v>
      </c>
      <c r="R194" s="97">
        <f>Q193/S193*100</f>
        <v>100</v>
      </c>
      <c r="S194" s="98"/>
    </row>
    <row r="195" spans="1:19" ht="20.25" customHeight="1">
      <c r="A195" s="103" t="s">
        <v>108</v>
      </c>
      <c r="B195" s="19">
        <v>1</v>
      </c>
      <c r="C195" s="11" t="s">
        <v>29</v>
      </c>
      <c r="D195" s="14">
        <v>1</v>
      </c>
      <c r="E195" s="19">
        <v>1</v>
      </c>
      <c r="F195" s="11" t="s">
        <v>29</v>
      </c>
      <c r="G195" s="14">
        <v>1</v>
      </c>
      <c r="H195" s="19">
        <v>1</v>
      </c>
      <c r="I195" s="11" t="s">
        <v>29</v>
      </c>
      <c r="J195" s="14">
        <v>1</v>
      </c>
      <c r="K195" s="19">
        <v>2</v>
      </c>
      <c r="L195" s="11" t="s">
        <v>29</v>
      </c>
      <c r="M195" s="14">
        <v>2</v>
      </c>
      <c r="N195" s="19">
        <v>1</v>
      </c>
      <c r="O195" s="11" t="s">
        <v>29</v>
      </c>
      <c r="P195" s="14">
        <v>1</v>
      </c>
      <c r="Q195" s="13">
        <f>B195+E195+H195+K195+N195</f>
        <v>6</v>
      </c>
      <c r="R195" s="11" t="s">
        <v>29</v>
      </c>
      <c r="S195" s="14">
        <f>D195+G195+J195+M195+P195</f>
        <v>6</v>
      </c>
    </row>
    <row r="196" spans="1:19" ht="20.25" customHeight="1">
      <c r="A196" s="103"/>
      <c r="B196" s="15" t="s">
        <v>30</v>
      </c>
      <c r="C196" s="97">
        <f>B195/D195*100</f>
        <v>100</v>
      </c>
      <c r="D196" s="98"/>
      <c r="E196" s="15" t="s">
        <v>30</v>
      </c>
      <c r="F196" s="97">
        <f>E195/G195*100</f>
        <v>100</v>
      </c>
      <c r="G196" s="98"/>
      <c r="H196" s="15" t="s">
        <v>30</v>
      </c>
      <c r="I196" s="97">
        <f>H195/J195*100</f>
        <v>100</v>
      </c>
      <c r="J196" s="98"/>
      <c r="K196" s="15" t="s">
        <v>30</v>
      </c>
      <c r="L196" s="97">
        <f>K195/M195*100</f>
        <v>100</v>
      </c>
      <c r="M196" s="98"/>
      <c r="N196" s="15" t="s">
        <v>30</v>
      </c>
      <c r="O196" s="97">
        <f>N195/P195*100</f>
        <v>100</v>
      </c>
      <c r="P196" s="98"/>
      <c r="Q196" s="15" t="s">
        <v>30</v>
      </c>
      <c r="R196" s="97">
        <f>Q195/S195*100</f>
        <v>100</v>
      </c>
      <c r="S196" s="98"/>
    </row>
    <row r="197" spans="1:19" ht="20.25" customHeight="1">
      <c r="A197" s="103" t="s">
        <v>109</v>
      </c>
      <c r="B197" s="19">
        <v>1</v>
      </c>
      <c r="C197" s="11" t="s">
        <v>29</v>
      </c>
      <c r="D197" s="14">
        <v>1</v>
      </c>
      <c r="E197" s="19">
        <v>1</v>
      </c>
      <c r="F197" s="11" t="s">
        <v>29</v>
      </c>
      <c r="G197" s="14">
        <v>1</v>
      </c>
      <c r="H197" s="19">
        <v>1</v>
      </c>
      <c r="I197" s="11" t="s">
        <v>29</v>
      </c>
      <c r="J197" s="14">
        <v>1</v>
      </c>
      <c r="K197" s="19">
        <v>0</v>
      </c>
      <c r="L197" s="11">
        <v>1</v>
      </c>
      <c r="M197" s="14">
        <v>1</v>
      </c>
      <c r="N197" s="19">
        <v>1</v>
      </c>
      <c r="O197" s="11" t="s">
        <v>29</v>
      </c>
      <c r="P197" s="14">
        <v>1</v>
      </c>
      <c r="Q197" s="13">
        <f>B197+E197+H197+K197+N197</f>
        <v>4</v>
      </c>
      <c r="R197" s="11" t="s">
        <v>29</v>
      </c>
      <c r="S197" s="14">
        <f>D197+G197+J197+M197+P197</f>
        <v>5</v>
      </c>
    </row>
    <row r="198" spans="1:19" ht="20.25" customHeight="1">
      <c r="A198" s="103"/>
      <c r="B198" s="15" t="s">
        <v>30</v>
      </c>
      <c r="C198" s="97">
        <f>B197/D197*100</f>
        <v>100</v>
      </c>
      <c r="D198" s="98"/>
      <c r="E198" s="15" t="s">
        <v>30</v>
      </c>
      <c r="F198" s="97">
        <f>E197/G197*100</f>
        <v>100</v>
      </c>
      <c r="G198" s="98"/>
      <c r="H198" s="15" t="s">
        <v>30</v>
      </c>
      <c r="I198" s="97">
        <f>H197/J197*100</f>
        <v>100</v>
      </c>
      <c r="J198" s="98"/>
      <c r="K198" s="15" t="s">
        <v>30</v>
      </c>
      <c r="L198" s="97">
        <f>K197/M197*100</f>
        <v>0</v>
      </c>
      <c r="M198" s="98"/>
      <c r="N198" s="15" t="s">
        <v>30</v>
      </c>
      <c r="O198" s="97">
        <f>N197/P197*100</f>
        <v>100</v>
      </c>
      <c r="P198" s="98"/>
      <c r="Q198" s="15" t="s">
        <v>30</v>
      </c>
      <c r="R198" s="97">
        <f>Q197/S197*100</f>
        <v>80</v>
      </c>
      <c r="S198" s="98"/>
    </row>
    <row r="199" spans="1:19" ht="20.25" customHeight="1">
      <c r="A199" s="106" t="s">
        <v>110</v>
      </c>
      <c r="B199" s="40">
        <f>B201+B203</f>
        <v>3</v>
      </c>
      <c r="C199" s="29" t="s">
        <v>29</v>
      </c>
      <c r="D199" s="30">
        <f>D201+D203</f>
        <v>3</v>
      </c>
      <c r="E199" s="30">
        <f>E201+E203</f>
        <v>3</v>
      </c>
      <c r="F199" s="29" t="s">
        <v>29</v>
      </c>
      <c r="G199" s="30">
        <f>G201+G203</f>
        <v>3</v>
      </c>
      <c r="H199" s="30">
        <f>H201+H203</f>
        <v>3</v>
      </c>
      <c r="I199" s="29" t="s">
        <v>29</v>
      </c>
      <c r="J199" s="30">
        <f>J201+J203</f>
        <v>3</v>
      </c>
      <c r="K199" s="30">
        <f>K201+K203</f>
        <v>2</v>
      </c>
      <c r="L199" s="29" t="s">
        <v>29</v>
      </c>
      <c r="M199" s="30">
        <f>M201+M203</f>
        <v>2</v>
      </c>
      <c r="N199" s="30">
        <f>N201+N203</f>
        <v>2</v>
      </c>
      <c r="O199" s="29" t="s">
        <v>29</v>
      </c>
      <c r="P199" s="30">
        <f>P201+P203</f>
        <v>2</v>
      </c>
      <c r="Q199" s="30">
        <f>Q201+Q203</f>
        <v>13</v>
      </c>
      <c r="R199" s="29" t="s">
        <v>29</v>
      </c>
      <c r="S199" s="30">
        <f>S201+S203</f>
        <v>13</v>
      </c>
    </row>
    <row r="200" spans="1:19" ht="20.25" customHeight="1">
      <c r="A200" s="107"/>
      <c r="B200" s="31" t="s">
        <v>30</v>
      </c>
      <c r="C200" s="104">
        <f>B199/D199*100</f>
        <v>100</v>
      </c>
      <c r="D200" s="105"/>
      <c r="E200" s="31" t="s">
        <v>30</v>
      </c>
      <c r="F200" s="104">
        <f>E199/G199*100</f>
        <v>100</v>
      </c>
      <c r="G200" s="105"/>
      <c r="H200" s="31" t="s">
        <v>30</v>
      </c>
      <c r="I200" s="104">
        <f>H199/J199*100</f>
        <v>100</v>
      </c>
      <c r="J200" s="105"/>
      <c r="K200" s="31" t="s">
        <v>30</v>
      </c>
      <c r="L200" s="104">
        <f>K199/M199*100</f>
        <v>100</v>
      </c>
      <c r="M200" s="105"/>
      <c r="N200" s="31" t="s">
        <v>30</v>
      </c>
      <c r="O200" s="104">
        <f>N199/P199*100</f>
        <v>100</v>
      </c>
      <c r="P200" s="105"/>
      <c r="Q200" s="31" t="s">
        <v>30</v>
      </c>
      <c r="R200" s="104">
        <f>Q199/S199*100</f>
        <v>100</v>
      </c>
      <c r="S200" s="105"/>
    </row>
    <row r="201" spans="1:19" ht="20.25" customHeight="1">
      <c r="A201" s="103" t="s">
        <v>111</v>
      </c>
      <c r="B201" s="19">
        <v>1</v>
      </c>
      <c r="C201" s="11" t="s">
        <v>29</v>
      </c>
      <c r="D201" s="14">
        <v>1</v>
      </c>
      <c r="E201" s="19">
        <v>1</v>
      </c>
      <c r="F201" s="11" t="s">
        <v>29</v>
      </c>
      <c r="G201" s="14">
        <v>1</v>
      </c>
      <c r="H201" s="19">
        <v>2</v>
      </c>
      <c r="I201" s="11" t="s">
        <v>29</v>
      </c>
      <c r="J201" s="14">
        <v>2</v>
      </c>
      <c r="K201" s="19">
        <v>1</v>
      </c>
      <c r="L201" s="11" t="s">
        <v>29</v>
      </c>
      <c r="M201" s="14">
        <v>1</v>
      </c>
      <c r="N201" s="19">
        <v>1</v>
      </c>
      <c r="O201" s="11" t="s">
        <v>29</v>
      </c>
      <c r="P201" s="14">
        <v>1</v>
      </c>
      <c r="Q201" s="13">
        <f>B201+E201+H201+K201+N201</f>
        <v>6</v>
      </c>
      <c r="R201" s="11" t="s">
        <v>29</v>
      </c>
      <c r="S201" s="14">
        <f>D201+G201+J201+M201+P201</f>
        <v>6</v>
      </c>
    </row>
    <row r="202" spans="1:19" ht="20.25" customHeight="1">
      <c r="A202" s="103"/>
      <c r="B202" s="15" t="s">
        <v>30</v>
      </c>
      <c r="C202" s="97">
        <f>B201/D201*100</f>
        <v>100</v>
      </c>
      <c r="D202" s="98"/>
      <c r="E202" s="15" t="s">
        <v>30</v>
      </c>
      <c r="F202" s="97">
        <f>E201/G201*100</f>
        <v>100</v>
      </c>
      <c r="G202" s="98"/>
      <c r="H202" s="15" t="s">
        <v>30</v>
      </c>
      <c r="I202" s="97">
        <f>H201/J201*100</f>
        <v>100</v>
      </c>
      <c r="J202" s="98"/>
      <c r="K202" s="15" t="s">
        <v>30</v>
      </c>
      <c r="L202" s="97">
        <f>K201/M201*100</f>
        <v>100</v>
      </c>
      <c r="M202" s="98"/>
      <c r="N202" s="15" t="s">
        <v>30</v>
      </c>
      <c r="O202" s="97">
        <f>N201/P201*100</f>
        <v>100</v>
      </c>
      <c r="P202" s="98"/>
      <c r="Q202" s="15" t="s">
        <v>30</v>
      </c>
      <c r="R202" s="97">
        <f>Q201/S201*100</f>
        <v>100</v>
      </c>
      <c r="S202" s="98"/>
    </row>
    <row r="203" spans="1:19" ht="20.25" customHeight="1">
      <c r="A203" s="103" t="s">
        <v>112</v>
      </c>
      <c r="B203" s="19">
        <v>2</v>
      </c>
      <c r="C203" s="11" t="s">
        <v>29</v>
      </c>
      <c r="D203" s="14">
        <v>2</v>
      </c>
      <c r="E203" s="19">
        <v>2</v>
      </c>
      <c r="F203" s="11" t="s">
        <v>29</v>
      </c>
      <c r="G203" s="14">
        <v>2</v>
      </c>
      <c r="H203" s="19">
        <v>1</v>
      </c>
      <c r="I203" s="11" t="s">
        <v>29</v>
      </c>
      <c r="J203" s="14">
        <v>1</v>
      </c>
      <c r="K203" s="19">
        <v>1</v>
      </c>
      <c r="L203" s="11" t="s">
        <v>29</v>
      </c>
      <c r="M203" s="14">
        <v>1</v>
      </c>
      <c r="N203" s="19">
        <v>1</v>
      </c>
      <c r="O203" s="11" t="s">
        <v>29</v>
      </c>
      <c r="P203" s="14">
        <v>1</v>
      </c>
      <c r="Q203" s="13">
        <f>B203+E203+H203+K203+N203</f>
        <v>7</v>
      </c>
      <c r="R203" s="11" t="s">
        <v>29</v>
      </c>
      <c r="S203" s="14">
        <f>D203+G203+J203+M203+P203</f>
        <v>7</v>
      </c>
    </row>
    <row r="204" spans="1:19" ht="20.25" customHeight="1">
      <c r="A204" s="103"/>
      <c r="B204" s="15" t="s">
        <v>30</v>
      </c>
      <c r="C204" s="97">
        <f>B203/D203*100</f>
        <v>100</v>
      </c>
      <c r="D204" s="98"/>
      <c r="E204" s="15" t="s">
        <v>30</v>
      </c>
      <c r="F204" s="97">
        <f>E203/G203*100</f>
        <v>100</v>
      </c>
      <c r="G204" s="98"/>
      <c r="H204" s="15" t="s">
        <v>30</v>
      </c>
      <c r="I204" s="97">
        <f>H203/J203*100</f>
        <v>100</v>
      </c>
      <c r="J204" s="98"/>
      <c r="K204" s="15" t="s">
        <v>30</v>
      </c>
      <c r="L204" s="97">
        <f>K203/M203*100</f>
        <v>100</v>
      </c>
      <c r="M204" s="98"/>
      <c r="N204" s="15" t="s">
        <v>30</v>
      </c>
      <c r="O204" s="97">
        <f>N203/P203*100</f>
        <v>100</v>
      </c>
      <c r="P204" s="98"/>
      <c r="Q204" s="15" t="s">
        <v>30</v>
      </c>
      <c r="R204" s="97">
        <f>Q203/S203*100</f>
        <v>100</v>
      </c>
      <c r="S204" s="98"/>
    </row>
    <row r="205" spans="1:19" ht="20.25" customHeight="1">
      <c r="A205" s="99" t="s">
        <v>33</v>
      </c>
      <c r="B205" s="24">
        <f>B42+B48+B63+B147</f>
        <v>97</v>
      </c>
      <c r="C205" s="25" t="s">
        <v>29</v>
      </c>
      <c r="D205" s="26">
        <f>D42+D48+D63+D147</f>
        <v>115</v>
      </c>
      <c r="E205" s="24">
        <f>E42+E48+E63+E147</f>
        <v>98</v>
      </c>
      <c r="F205" s="25" t="s">
        <v>29</v>
      </c>
      <c r="G205" s="26">
        <f>G42+G48+G63+G147</f>
        <v>129</v>
      </c>
      <c r="H205" s="24">
        <f>H42+H48+H63+H147</f>
        <v>93</v>
      </c>
      <c r="I205" s="25" t="s">
        <v>29</v>
      </c>
      <c r="J205" s="26">
        <f>J42+J48+J63+J147</f>
        <v>109</v>
      </c>
      <c r="K205" s="24">
        <f>K42+K48+K63+K147</f>
        <v>67</v>
      </c>
      <c r="L205" s="25" t="s">
        <v>29</v>
      </c>
      <c r="M205" s="26">
        <f>M42+M48+M63+M147</f>
        <v>86</v>
      </c>
      <c r="N205" s="24">
        <f>N42+N48+N63+N147</f>
        <v>70</v>
      </c>
      <c r="O205" s="25" t="s">
        <v>29</v>
      </c>
      <c r="P205" s="26">
        <f>P42+P48+P63+P147</f>
        <v>91</v>
      </c>
      <c r="Q205" s="24">
        <f>Q42+Q48+Q63+Q147</f>
        <v>2079</v>
      </c>
      <c r="R205" s="25" t="s">
        <v>29</v>
      </c>
      <c r="S205" s="26">
        <f>S42+S48+S63+S147</f>
        <v>2454</v>
      </c>
    </row>
    <row r="206" spans="1:19" ht="20.25" customHeight="1">
      <c r="A206" s="100"/>
      <c r="B206" s="27" t="s">
        <v>30</v>
      </c>
      <c r="C206" s="101">
        <f>B205/D205*100</f>
        <v>84.34782608695653</v>
      </c>
      <c r="D206" s="102"/>
      <c r="E206" s="27" t="s">
        <v>30</v>
      </c>
      <c r="F206" s="101">
        <f>E205/G205*100</f>
        <v>75.96899224806202</v>
      </c>
      <c r="G206" s="102"/>
      <c r="H206" s="27" t="s">
        <v>30</v>
      </c>
      <c r="I206" s="101">
        <f>H205/J205*100</f>
        <v>85.3211009174312</v>
      </c>
      <c r="J206" s="102"/>
      <c r="K206" s="27" t="s">
        <v>30</v>
      </c>
      <c r="L206" s="101">
        <f>K205/M205*100</f>
        <v>77.90697674418605</v>
      </c>
      <c r="M206" s="102"/>
      <c r="N206" s="27" t="s">
        <v>30</v>
      </c>
      <c r="O206" s="101">
        <f>N205/P205*100</f>
        <v>76.92307692307693</v>
      </c>
      <c r="P206" s="102"/>
      <c r="Q206" s="27" t="s">
        <v>30</v>
      </c>
      <c r="R206" s="101">
        <f>Q205/S205*100</f>
        <v>84.71882640586797</v>
      </c>
      <c r="S206" s="102"/>
    </row>
    <row r="207" spans="1:19" ht="20.25" customHeight="1">
      <c r="A207" s="95" t="s">
        <v>38</v>
      </c>
      <c r="B207" s="95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</row>
    <row r="208" spans="1:19" ht="20.25" customHeight="1">
      <c r="A208" s="96" t="s">
        <v>39</v>
      </c>
      <c r="B208" s="96"/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</row>
    <row r="209" spans="1:19" ht="39" customHeight="1">
      <c r="A209" s="96" t="s">
        <v>40</v>
      </c>
      <c r="B209" s="96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</row>
    <row r="210" spans="1:19" ht="17.25" customHeight="1">
      <c r="A210" s="48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</row>
    <row r="211" spans="1:19" ht="28.5" customHeight="1">
      <c r="A211" s="92" t="s">
        <v>15</v>
      </c>
      <c r="B211" s="92"/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</row>
    <row r="212" spans="1:19" ht="30.75" customHeight="1">
      <c r="A212" s="93" t="s">
        <v>37</v>
      </c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</row>
    <row r="213" spans="1:19" ht="15" customHeight="1">
      <c r="A213" s="83" t="s">
        <v>49</v>
      </c>
      <c r="B213" s="84"/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</row>
    <row r="214" spans="1:19" ht="15" customHeight="1">
      <c r="A214" s="83" t="s">
        <v>57</v>
      </c>
      <c r="B214" s="84"/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</row>
    <row r="215" spans="1:19" ht="23.25" customHeight="1">
      <c r="A215" s="83" t="s">
        <v>36</v>
      </c>
      <c r="B215" s="84"/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</row>
    <row r="216" spans="1:19" ht="15" customHeight="1">
      <c r="A216" s="83" t="s">
        <v>35</v>
      </c>
      <c r="B216" s="84"/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</row>
    <row r="217" spans="1:19" ht="28.5" customHeight="1">
      <c r="A217" s="92" t="s">
        <v>16</v>
      </c>
      <c r="B217" s="92"/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</row>
    <row r="218" spans="1:19" ht="30.75" customHeight="1">
      <c r="A218" s="93" t="s">
        <v>34</v>
      </c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</row>
    <row r="219" spans="1:19" ht="15" customHeight="1">
      <c r="A219" s="83" t="s">
        <v>58</v>
      </c>
      <c r="B219" s="84"/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</row>
    <row r="220" spans="1:19" ht="23.25" customHeight="1">
      <c r="A220" s="83" t="s">
        <v>59</v>
      </c>
      <c r="B220" s="84"/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</row>
    <row r="221" spans="1:19" ht="15" customHeight="1">
      <c r="A221" s="83" t="s">
        <v>35</v>
      </c>
      <c r="B221" s="84"/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</row>
    <row r="222" spans="1:19" ht="15" customHeight="1">
      <c r="A222" s="45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</row>
    <row r="223" spans="1:19" ht="18.75" customHeight="1">
      <c r="A223" s="83"/>
      <c r="B223" s="84"/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</row>
    <row r="224" ht="18.75">
      <c r="A224" s="2" t="s">
        <v>17</v>
      </c>
    </row>
    <row r="225" spans="1:19" ht="22.5" customHeight="1">
      <c r="A225" s="53" t="s">
        <v>2</v>
      </c>
      <c r="B225" s="85" t="s">
        <v>18</v>
      </c>
      <c r="C225" s="85"/>
      <c r="D225" s="85"/>
      <c r="E225" s="85"/>
      <c r="F225" s="85"/>
      <c r="G225" s="85"/>
      <c r="H225" s="85"/>
      <c r="I225" s="85"/>
      <c r="J225" s="85"/>
      <c r="K225" s="86" t="s">
        <v>19</v>
      </c>
      <c r="L225" s="85"/>
      <c r="M225" s="85"/>
      <c r="N225" s="85"/>
      <c r="O225" s="85"/>
      <c r="P225" s="85"/>
      <c r="Q225" s="85"/>
      <c r="R225" s="85"/>
      <c r="S225" s="87"/>
    </row>
    <row r="226" spans="1:19" ht="17.25" customHeight="1">
      <c r="A226" s="56" t="s">
        <v>3</v>
      </c>
      <c r="B226" s="88" t="s">
        <v>27</v>
      </c>
      <c r="C226" s="88"/>
      <c r="D226" s="88"/>
      <c r="E226" s="88"/>
      <c r="F226" s="88"/>
      <c r="G226" s="88"/>
      <c r="H226" s="88"/>
      <c r="I226" s="88"/>
      <c r="J226" s="88"/>
      <c r="K226" s="89" t="s">
        <v>119</v>
      </c>
      <c r="L226" s="90"/>
      <c r="M226" s="90"/>
      <c r="N226" s="90"/>
      <c r="O226" s="90"/>
      <c r="P226" s="90"/>
      <c r="Q226" s="90"/>
      <c r="R226" s="90"/>
      <c r="S226" s="91"/>
    </row>
    <row r="227" spans="1:19" ht="42.75" customHeight="1">
      <c r="A227" s="56"/>
      <c r="B227" s="54"/>
      <c r="C227" s="54"/>
      <c r="D227" s="54"/>
      <c r="E227" s="54"/>
      <c r="F227" s="54"/>
      <c r="G227" s="54"/>
      <c r="H227" s="54"/>
      <c r="I227" s="54"/>
      <c r="J227" s="54"/>
      <c r="K227" s="109" t="s">
        <v>120</v>
      </c>
      <c r="L227" s="110"/>
      <c r="M227" s="110"/>
      <c r="N227" s="110"/>
      <c r="O227" s="110"/>
      <c r="P227" s="110"/>
      <c r="Q227" s="110"/>
      <c r="R227" s="110"/>
      <c r="S227" s="111"/>
    </row>
    <row r="228" spans="1:19" ht="62.25" customHeight="1">
      <c r="A228" s="56"/>
      <c r="B228" s="54"/>
      <c r="C228" s="54"/>
      <c r="D228" s="54"/>
      <c r="E228" s="54"/>
      <c r="F228" s="54"/>
      <c r="G228" s="54"/>
      <c r="H228" s="54"/>
      <c r="I228" s="54"/>
      <c r="J228" s="54"/>
      <c r="K228" s="109" t="s">
        <v>121</v>
      </c>
      <c r="L228" s="110"/>
      <c r="M228" s="110"/>
      <c r="N228" s="110"/>
      <c r="O228" s="110"/>
      <c r="P228" s="110"/>
      <c r="Q228" s="110"/>
      <c r="R228" s="110"/>
      <c r="S228" s="111"/>
    </row>
    <row r="229" spans="1:19" ht="39.75" customHeight="1">
      <c r="A229" s="56"/>
      <c r="B229" s="54"/>
      <c r="C229" s="54"/>
      <c r="D229" s="54"/>
      <c r="E229" s="54"/>
      <c r="F229" s="54"/>
      <c r="G229" s="54"/>
      <c r="H229" s="54"/>
      <c r="I229" s="54"/>
      <c r="J229" s="54"/>
      <c r="K229" s="109" t="s">
        <v>122</v>
      </c>
      <c r="L229" s="110"/>
      <c r="M229" s="110"/>
      <c r="N229" s="110"/>
      <c r="O229" s="110"/>
      <c r="P229" s="110"/>
      <c r="Q229" s="110"/>
      <c r="R229" s="110"/>
      <c r="S229" s="111"/>
    </row>
    <row r="230" spans="1:19" ht="16.5" customHeight="1">
      <c r="A230" s="56"/>
      <c r="B230" s="54"/>
      <c r="C230" s="54"/>
      <c r="D230" s="54"/>
      <c r="E230" s="54"/>
      <c r="F230" s="54"/>
      <c r="G230" s="54"/>
      <c r="H230" s="54"/>
      <c r="I230" s="54"/>
      <c r="J230" s="54"/>
      <c r="K230" s="109" t="s">
        <v>123</v>
      </c>
      <c r="L230" s="110"/>
      <c r="M230" s="110"/>
      <c r="N230" s="110"/>
      <c r="O230" s="110"/>
      <c r="P230" s="110"/>
      <c r="Q230" s="110"/>
      <c r="R230" s="110"/>
      <c r="S230" s="111"/>
    </row>
    <row r="231" spans="1:19" ht="16.5" customHeight="1">
      <c r="A231" s="56"/>
      <c r="B231" s="54"/>
      <c r="C231" s="54"/>
      <c r="D231" s="54"/>
      <c r="E231" s="54"/>
      <c r="F231" s="54"/>
      <c r="G231" s="54"/>
      <c r="H231" s="54"/>
      <c r="I231" s="54"/>
      <c r="J231" s="54"/>
      <c r="K231" s="109" t="s">
        <v>124</v>
      </c>
      <c r="L231" s="110"/>
      <c r="M231" s="110"/>
      <c r="N231" s="110"/>
      <c r="O231" s="110"/>
      <c r="P231" s="110"/>
      <c r="Q231" s="110"/>
      <c r="R231" s="110"/>
      <c r="S231" s="111"/>
    </row>
    <row r="232" spans="1:19" ht="16.5" customHeight="1">
      <c r="A232" s="57"/>
      <c r="B232" s="55"/>
      <c r="C232" s="55"/>
      <c r="D232" s="55"/>
      <c r="E232" s="55"/>
      <c r="F232" s="55"/>
      <c r="G232" s="55"/>
      <c r="H232" s="55"/>
      <c r="I232" s="55"/>
      <c r="J232" s="55"/>
      <c r="K232" s="112" t="s">
        <v>125</v>
      </c>
      <c r="L232" s="113"/>
      <c r="M232" s="113"/>
      <c r="N232" s="113"/>
      <c r="O232" s="113"/>
      <c r="P232" s="113"/>
      <c r="Q232" s="113"/>
      <c r="R232" s="113"/>
      <c r="S232" s="114"/>
    </row>
    <row r="233" spans="1:19" ht="78" customHeight="1">
      <c r="A233" s="7" t="s">
        <v>4</v>
      </c>
      <c r="B233" s="80" t="s">
        <v>27</v>
      </c>
      <c r="C233" s="80"/>
      <c r="D233" s="80"/>
      <c r="E233" s="80"/>
      <c r="F233" s="80"/>
      <c r="G233" s="80"/>
      <c r="H233" s="80"/>
      <c r="I233" s="80"/>
      <c r="J233" s="80"/>
      <c r="K233" s="80" t="s">
        <v>28</v>
      </c>
      <c r="L233" s="80"/>
      <c r="M233" s="80"/>
      <c r="N233" s="80"/>
      <c r="O233" s="80"/>
      <c r="P233" s="80"/>
      <c r="Q233" s="80"/>
      <c r="R233" s="80"/>
      <c r="S233" s="80"/>
    </row>
    <row r="234" spans="1:19" ht="224.25" customHeight="1">
      <c r="A234" s="7" t="s">
        <v>5</v>
      </c>
      <c r="B234" s="80" t="s">
        <v>48</v>
      </c>
      <c r="C234" s="80"/>
      <c r="D234" s="80"/>
      <c r="E234" s="80"/>
      <c r="F234" s="80"/>
      <c r="G234" s="80"/>
      <c r="H234" s="80"/>
      <c r="I234" s="80"/>
      <c r="J234" s="80"/>
      <c r="K234" s="167" t="s">
        <v>182</v>
      </c>
      <c r="L234" s="167"/>
      <c r="M234" s="167"/>
      <c r="N234" s="167"/>
      <c r="O234" s="167"/>
      <c r="P234" s="167"/>
      <c r="Q234" s="167"/>
      <c r="R234" s="167"/>
      <c r="S234" s="167"/>
    </row>
    <row r="235" spans="1:19" ht="21" customHeight="1">
      <c r="A235" s="65" t="s">
        <v>113</v>
      </c>
      <c r="B235" s="80" t="s">
        <v>27</v>
      </c>
      <c r="C235" s="80"/>
      <c r="D235" s="80"/>
      <c r="E235" s="80"/>
      <c r="F235" s="80"/>
      <c r="G235" s="80"/>
      <c r="H235" s="80"/>
      <c r="I235" s="80"/>
      <c r="J235" s="80"/>
      <c r="K235" s="81" t="s">
        <v>126</v>
      </c>
      <c r="L235" s="82"/>
      <c r="M235" s="82"/>
      <c r="N235" s="82"/>
      <c r="O235" s="82"/>
      <c r="P235" s="82"/>
      <c r="Q235" s="82"/>
      <c r="R235" s="82"/>
      <c r="S235" s="82"/>
    </row>
    <row r="236" spans="1:19" ht="18.75">
      <c r="A236" s="58"/>
      <c r="B236" s="62"/>
      <c r="C236" s="59"/>
      <c r="D236" s="59"/>
      <c r="E236" s="59"/>
      <c r="F236" s="59"/>
      <c r="G236" s="59"/>
      <c r="H236" s="59"/>
      <c r="I236" s="59"/>
      <c r="J236" s="66"/>
      <c r="K236" s="163" t="s">
        <v>128</v>
      </c>
      <c r="L236" s="163"/>
      <c r="M236" s="163"/>
      <c r="N236" s="163"/>
      <c r="O236" s="163"/>
      <c r="P236" s="163"/>
      <c r="Q236" s="163"/>
      <c r="R236" s="163"/>
      <c r="S236" s="164"/>
    </row>
    <row r="237" spans="1:19" ht="18.75">
      <c r="A237" s="60"/>
      <c r="B237" s="62"/>
      <c r="C237" s="59"/>
      <c r="D237" s="59"/>
      <c r="E237" s="59"/>
      <c r="F237" s="59"/>
      <c r="G237" s="59"/>
      <c r="H237" s="59"/>
      <c r="I237" s="59"/>
      <c r="J237" s="66"/>
      <c r="K237" s="158" t="s">
        <v>127</v>
      </c>
      <c r="L237" s="158"/>
      <c r="M237" s="158"/>
      <c r="N237" s="158"/>
      <c r="O237" s="158"/>
      <c r="P237" s="158"/>
      <c r="Q237" s="158"/>
      <c r="R237" s="158"/>
      <c r="S237" s="159"/>
    </row>
    <row r="238" spans="1:19" ht="18.75">
      <c r="A238" s="61"/>
      <c r="B238" s="62"/>
      <c r="C238" s="59"/>
      <c r="D238" s="59"/>
      <c r="E238" s="59"/>
      <c r="F238" s="59"/>
      <c r="G238" s="59"/>
      <c r="H238" s="59"/>
      <c r="I238" s="59"/>
      <c r="J238" s="66"/>
      <c r="K238" s="158" t="s">
        <v>129</v>
      </c>
      <c r="L238" s="158"/>
      <c r="M238" s="158"/>
      <c r="N238" s="158"/>
      <c r="O238" s="158"/>
      <c r="P238" s="158"/>
      <c r="Q238" s="158"/>
      <c r="R238" s="158"/>
      <c r="S238" s="159"/>
    </row>
    <row r="239" spans="1:19" ht="18.75">
      <c r="A239" s="62"/>
      <c r="B239" s="62"/>
      <c r="C239" s="59"/>
      <c r="D239" s="59"/>
      <c r="E239" s="59"/>
      <c r="F239" s="59"/>
      <c r="G239" s="59"/>
      <c r="H239" s="59"/>
      <c r="I239" s="59"/>
      <c r="J239" s="66"/>
      <c r="K239" s="158" t="s">
        <v>130</v>
      </c>
      <c r="L239" s="158"/>
      <c r="M239" s="158"/>
      <c r="N239" s="158"/>
      <c r="O239" s="158"/>
      <c r="P239" s="158"/>
      <c r="Q239" s="158"/>
      <c r="R239" s="158"/>
      <c r="S239" s="159"/>
    </row>
    <row r="240" spans="1:19" ht="18.75">
      <c r="A240" s="63"/>
      <c r="B240" s="63"/>
      <c r="C240" s="64"/>
      <c r="D240" s="64"/>
      <c r="E240" s="64"/>
      <c r="F240" s="64"/>
      <c r="G240" s="64"/>
      <c r="H240" s="64"/>
      <c r="I240" s="64"/>
      <c r="J240" s="67"/>
      <c r="K240" s="160" t="s">
        <v>131</v>
      </c>
      <c r="L240" s="160"/>
      <c r="M240" s="160"/>
      <c r="N240" s="160"/>
      <c r="O240" s="160"/>
      <c r="P240" s="160"/>
      <c r="Q240" s="160"/>
      <c r="R240" s="160"/>
      <c r="S240" s="161"/>
    </row>
  </sheetData>
  <sheetProtection/>
  <mergeCells count="646">
    <mergeCell ref="L21:S21"/>
    <mergeCell ref="K236:S236"/>
    <mergeCell ref="B21:K21"/>
    <mergeCell ref="B23:D23"/>
    <mergeCell ref="E23:G23"/>
    <mergeCell ref="H23:J23"/>
    <mergeCell ref="B24:D24"/>
    <mergeCell ref="E24:G24"/>
    <mergeCell ref="H24:J24"/>
    <mergeCell ref="B25:D25"/>
    <mergeCell ref="K237:S237"/>
    <mergeCell ref="K238:S238"/>
    <mergeCell ref="K239:S239"/>
    <mergeCell ref="K240:S240"/>
    <mergeCell ref="B10:K10"/>
    <mergeCell ref="B11:K11"/>
    <mergeCell ref="B12:K12"/>
    <mergeCell ref="B13:K13"/>
    <mergeCell ref="B14:K14"/>
    <mergeCell ref="L10:S10"/>
    <mergeCell ref="A5:T5"/>
    <mergeCell ref="A6:T6"/>
    <mergeCell ref="A7:T7"/>
    <mergeCell ref="A8:E8"/>
    <mergeCell ref="F8:S8"/>
    <mergeCell ref="A9:Q9"/>
    <mergeCell ref="L11:S11"/>
    <mergeCell ref="L12:S12"/>
    <mergeCell ref="B15:K15"/>
    <mergeCell ref="L13:S13"/>
    <mergeCell ref="L14:S14"/>
    <mergeCell ref="L15:S15"/>
    <mergeCell ref="B16:K16"/>
    <mergeCell ref="B17:K17"/>
    <mergeCell ref="B18:K18"/>
    <mergeCell ref="L16:S16"/>
    <mergeCell ref="B19:K19"/>
    <mergeCell ref="B20:K20"/>
    <mergeCell ref="L17:S17"/>
    <mergeCell ref="L18:S18"/>
    <mergeCell ref="L19:S19"/>
    <mergeCell ref="L20:S20"/>
    <mergeCell ref="E25:G25"/>
    <mergeCell ref="H25:J25"/>
    <mergeCell ref="B26:D26"/>
    <mergeCell ref="E26:G26"/>
    <mergeCell ref="H26:J26"/>
    <mergeCell ref="B27:D27"/>
    <mergeCell ref="E27:G27"/>
    <mergeCell ref="H27:J27"/>
    <mergeCell ref="B28:D28"/>
    <mergeCell ref="E28:G28"/>
    <mergeCell ref="H28:J28"/>
    <mergeCell ref="A29:T29"/>
    <mergeCell ref="A40:A41"/>
    <mergeCell ref="B40:D41"/>
    <mergeCell ref="E40:G41"/>
    <mergeCell ref="H40:J41"/>
    <mergeCell ref="K40:M41"/>
    <mergeCell ref="N40:P41"/>
    <mergeCell ref="A42:A43"/>
    <mergeCell ref="C43:D43"/>
    <mergeCell ref="F43:G43"/>
    <mergeCell ref="I43:J43"/>
    <mergeCell ref="L43:M43"/>
    <mergeCell ref="O43:P43"/>
    <mergeCell ref="F45:G45"/>
    <mergeCell ref="I45:J45"/>
    <mergeCell ref="L45:M45"/>
    <mergeCell ref="O45:P45"/>
    <mergeCell ref="Q40:S40"/>
    <mergeCell ref="Q41:S41"/>
    <mergeCell ref="R43:S43"/>
    <mergeCell ref="R45:S45"/>
    <mergeCell ref="A46:A47"/>
    <mergeCell ref="C47:D47"/>
    <mergeCell ref="F47:G47"/>
    <mergeCell ref="I47:J47"/>
    <mergeCell ref="L47:M47"/>
    <mergeCell ref="O47:P47"/>
    <mergeCell ref="R47:S47"/>
    <mergeCell ref="A44:A45"/>
    <mergeCell ref="C45:D45"/>
    <mergeCell ref="O51:P51"/>
    <mergeCell ref="R51:S51"/>
    <mergeCell ref="A48:A49"/>
    <mergeCell ref="C49:D49"/>
    <mergeCell ref="F49:G49"/>
    <mergeCell ref="I49:J49"/>
    <mergeCell ref="L49:M49"/>
    <mergeCell ref="O49:P49"/>
    <mergeCell ref="F53:G53"/>
    <mergeCell ref="I53:J53"/>
    <mergeCell ref="L53:M53"/>
    <mergeCell ref="O53:P53"/>
    <mergeCell ref="R49:S49"/>
    <mergeCell ref="A50:A51"/>
    <mergeCell ref="C51:D51"/>
    <mergeCell ref="F51:G51"/>
    <mergeCell ref="I51:J51"/>
    <mergeCell ref="L51:M51"/>
    <mergeCell ref="R53:S53"/>
    <mergeCell ref="A54:A55"/>
    <mergeCell ref="C55:D55"/>
    <mergeCell ref="F55:G55"/>
    <mergeCell ref="I55:J55"/>
    <mergeCell ref="L55:M55"/>
    <mergeCell ref="O55:P55"/>
    <mergeCell ref="R55:S55"/>
    <mergeCell ref="A52:A53"/>
    <mergeCell ref="C53:D53"/>
    <mergeCell ref="O59:P59"/>
    <mergeCell ref="R59:S59"/>
    <mergeCell ref="A56:A57"/>
    <mergeCell ref="C57:D57"/>
    <mergeCell ref="F57:G57"/>
    <mergeCell ref="I57:J57"/>
    <mergeCell ref="L57:M57"/>
    <mergeCell ref="O57:P57"/>
    <mergeCell ref="F64:G64"/>
    <mergeCell ref="I64:J64"/>
    <mergeCell ref="L64:M64"/>
    <mergeCell ref="O64:P64"/>
    <mergeCell ref="R57:S57"/>
    <mergeCell ref="R61:S61"/>
    <mergeCell ref="F61:G61"/>
    <mergeCell ref="I61:J61"/>
    <mergeCell ref="L61:M61"/>
    <mergeCell ref="A58:A59"/>
    <mergeCell ref="C59:D59"/>
    <mergeCell ref="F59:G59"/>
    <mergeCell ref="I59:J59"/>
    <mergeCell ref="L59:M59"/>
    <mergeCell ref="R64:S64"/>
    <mergeCell ref="A60:A61"/>
    <mergeCell ref="C61:D61"/>
    <mergeCell ref="O61:P61"/>
    <mergeCell ref="A65:A66"/>
    <mergeCell ref="C66:D66"/>
    <mergeCell ref="F66:G66"/>
    <mergeCell ref="I66:J66"/>
    <mergeCell ref="L66:M66"/>
    <mergeCell ref="O66:P66"/>
    <mergeCell ref="R66:S66"/>
    <mergeCell ref="A63:A64"/>
    <mergeCell ref="C64:D64"/>
    <mergeCell ref="O70:P70"/>
    <mergeCell ref="R70:S70"/>
    <mergeCell ref="A67:A68"/>
    <mergeCell ref="C68:D68"/>
    <mergeCell ref="F68:G68"/>
    <mergeCell ref="I68:J68"/>
    <mergeCell ref="L68:M68"/>
    <mergeCell ref="O68:P68"/>
    <mergeCell ref="F72:G72"/>
    <mergeCell ref="I72:J72"/>
    <mergeCell ref="L72:M72"/>
    <mergeCell ref="O72:P72"/>
    <mergeCell ref="R68:S68"/>
    <mergeCell ref="A69:A70"/>
    <mergeCell ref="C70:D70"/>
    <mergeCell ref="F70:G70"/>
    <mergeCell ref="I70:J70"/>
    <mergeCell ref="L70:M70"/>
    <mergeCell ref="R72:S72"/>
    <mergeCell ref="A73:A74"/>
    <mergeCell ref="C74:D74"/>
    <mergeCell ref="F74:G74"/>
    <mergeCell ref="I74:J74"/>
    <mergeCell ref="L74:M74"/>
    <mergeCell ref="O74:P74"/>
    <mergeCell ref="R74:S74"/>
    <mergeCell ref="A71:A72"/>
    <mergeCell ref="C72:D72"/>
    <mergeCell ref="O78:P78"/>
    <mergeCell ref="R78:S78"/>
    <mergeCell ref="A75:A76"/>
    <mergeCell ref="C76:D76"/>
    <mergeCell ref="F76:G76"/>
    <mergeCell ref="I76:J76"/>
    <mergeCell ref="L76:M76"/>
    <mergeCell ref="O76:P76"/>
    <mergeCell ref="F80:G80"/>
    <mergeCell ref="I80:J80"/>
    <mergeCell ref="L80:M80"/>
    <mergeCell ref="O80:P80"/>
    <mergeCell ref="R76:S76"/>
    <mergeCell ref="A77:A78"/>
    <mergeCell ref="C78:D78"/>
    <mergeCell ref="F78:G78"/>
    <mergeCell ref="I78:J78"/>
    <mergeCell ref="L78:M78"/>
    <mergeCell ref="R80:S80"/>
    <mergeCell ref="A81:A82"/>
    <mergeCell ref="C82:D82"/>
    <mergeCell ref="F82:G82"/>
    <mergeCell ref="I82:J82"/>
    <mergeCell ref="L82:M82"/>
    <mergeCell ref="O82:P82"/>
    <mergeCell ref="R82:S82"/>
    <mergeCell ref="A79:A80"/>
    <mergeCell ref="C80:D80"/>
    <mergeCell ref="O86:P86"/>
    <mergeCell ref="R86:S86"/>
    <mergeCell ref="A83:A84"/>
    <mergeCell ref="C84:D84"/>
    <mergeCell ref="F84:G84"/>
    <mergeCell ref="I84:J84"/>
    <mergeCell ref="L84:M84"/>
    <mergeCell ref="O84:P84"/>
    <mergeCell ref="F89:G89"/>
    <mergeCell ref="I89:J89"/>
    <mergeCell ref="L89:M89"/>
    <mergeCell ref="O89:P89"/>
    <mergeCell ref="R84:S84"/>
    <mergeCell ref="A85:A86"/>
    <mergeCell ref="C86:D86"/>
    <mergeCell ref="F86:G86"/>
    <mergeCell ref="I86:J86"/>
    <mergeCell ref="L86:M86"/>
    <mergeCell ref="R89:S89"/>
    <mergeCell ref="A90:A91"/>
    <mergeCell ref="C91:D91"/>
    <mergeCell ref="F91:G91"/>
    <mergeCell ref="I91:J91"/>
    <mergeCell ref="L91:M91"/>
    <mergeCell ref="O91:P91"/>
    <mergeCell ref="R91:S91"/>
    <mergeCell ref="A88:A89"/>
    <mergeCell ref="C89:D89"/>
    <mergeCell ref="O95:P95"/>
    <mergeCell ref="R95:S95"/>
    <mergeCell ref="A92:A93"/>
    <mergeCell ref="C93:D93"/>
    <mergeCell ref="F93:G93"/>
    <mergeCell ref="I93:J93"/>
    <mergeCell ref="L93:M93"/>
    <mergeCell ref="R97:S97"/>
    <mergeCell ref="O93:P93"/>
    <mergeCell ref="F97:G97"/>
    <mergeCell ref="I97:J97"/>
    <mergeCell ref="L97:M97"/>
    <mergeCell ref="O97:P97"/>
    <mergeCell ref="R93:S93"/>
    <mergeCell ref="O99:P99"/>
    <mergeCell ref="A94:A95"/>
    <mergeCell ref="C95:D95"/>
    <mergeCell ref="F95:G95"/>
    <mergeCell ref="I95:J95"/>
    <mergeCell ref="L95:M95"/>
    <mergeCell ref="A96:A97"/>
    <mergeCell ref="C97:D97"/>
    <mergeCell ref="A100:A101"/>
    <mergeCell ref="C101:D101"/>
    <mergeCell ref="F101:G101"/>
    <mergeCell ref="I101:J101"/>
    <mergeCell ref="A98:A99"/>
    <mergeCell ref="C99:D99"/>
    <mergeCell ref="F99:G99"/>
    <mergeCell ref="I99:J99"/>
    <mergeCell ref="C103:D103"/>
    <mergeCell ref="F103:G103"/>
    <mergeCell ref="I103:J103"/>
    <mergeCell ref="L103:M103"/>
    <mergeCell ref="O103:P103"/>
    <mergeCell ref="R99:S99"/>
    <mergeCell ref="L101:M101"/>
    <mergeCell ref="O101:P101"/>
    <mergeCell ref="R101:S101"/>
    <mergeCell ref="L99:M99"/>
    <mergeCell ref="R103:S103"/>
    <mergeCell ref="O107:P107"/>
    <mergeCell ref="R107:S107"/>
    <mergeCell ref="A104:A105"/>
    <mergeCell ref="C105:D105"/>
    <mergeCell ref="F105:G105"/>
    <mergeCell ref="I105:J105"/>
    <mergeCell ref="L105:M105"/>
    <mergeCell ref="O105:P105"/>
    <mergeCell ref="A102:A103"/>
    <mergeCell ref="F109:G109"/>
    <mergeCell ref="I109:J109"/>
    <mergeCell ref="L109:M109"/>
    <mergeCell ref="O109:P109"/>
    <mergeCell ref="R105:S105"/>
    <mergeCell ref="A106:A107"/>
    <mergeCell ref="C107:D107"/>
    <mergeCell ref="F107:G107"/>
    <mergeCell ref="I107:J107"/>
    <mergeCell ref="L107:M107"/>
    <mergeCell ref="R109:S109"/>
    <mergeCell ref="A111:A112"/>
    <mergeCell ref="C112:D112"/>
    <mergeCell ref="F112:G112"/>
    <mergeCell ref="I112:J112"/>
    <mergeCell ref="L112:M112"/>
    <mergeCell ref="O112:P112"/>
    <mergeCell ref="R112:S112"/>
    <mergeCell ref="A108:A109"/>
    <mergeCell ref="C109:D109"/>
    <mergeCell ref="O116:P116"/>
    <mergeCell ref="R116:S116"/>
    <mergeCell ref="A113:A114"/>
    <mergeCell ref="C114:D114"/>
    <mergeCell ref="F114:G114"/>
    <mergeCell ref="I114:J114"/>
    <mergeCell ref="L114:M114"/>
    <mergeCell ref="O114:P114"/>
    <mergeCell ref="F118:G118"/>
    <mergeCell ref="I118:J118"/>
    <mergeCell ref="L118:M118"/>
    <mergeCell ref="O118:P118"/>
    <mergeCell ref="R114:S114"/>
    <mergeCell ref="A115:A116"/>
    <mergeCell ref="C116:D116"/>
    <mergeCell ref="F116:G116"/>
    <mergeCell ref="I116:J116"/>
    <mergeCell ref="L116:M116"/>
    <mergeCell ref="R118:S118"/>
    <mergeCell ref="A119:A120"/>
    <mergeCell ref="C120:D120"/>
    <mergeCell ref="F120:G120"/>
    <mergeCell ref="I120:J120"/>
    <mergeCell ref="L120:M120"/>
    <mergeCell ref="O120:P120"/>
    <mergeCell ref="R120:S120"/>
    <mergeCell ref="A117:A118"/>
    <mergeCell ref="C118:D118"/>
    <mergeCell ref="O124:P124"/>
    <mergeCell ref="R124:S124"/>
    <mergeCell ref="A121:A122"/>
    <mergeCell ref="C122:D122"/>
    <mergeCell ref="F122:G122"/>
    <mergeCell ref="I122:J122"/>
    <mergeCell ref="L122:M122"/>
    <mergeCell ref="O122:P122"/>
    <mergeCell ref="F126:G126"/>
    <mergeCell ref="I126:J126"/>
    <mergeCell ref="L126:M126"/>
    <mergeCell ref="O126:P126"/>
    <mergeCell ref="R122:S122"/>
    <mergeCell ref="A123:A124"/>
    <mergeCell ref="C124:D124"/>
    <mergeCell ref="F124:G124"/>
    <mergeCell ref="I124:J124"/>
    <mergeCell ref="L124:M124"/>
    <mergeCell ref="R126:S126"/>
    <mergeCell ref="A127:A128"/>
    <mergeCell ref="C128:D128"/>
    <mergeCell ref="F128:G128"/>
    <mergeCell ref="I128:J128"/>
    <mergeCell ref="L128:M128"/>
    <mergeCell ref="O128:P128"/>
    <mergeCell ref="R128:S128"/>
    <mergeCell ref="A125:A126"/>
    <mergeCell ref="C126:D126"/>
    <mergeCell ref="O132:P132"/>
    <mergeCell ref="R132:S132"/>
    <mergeCell ref="A129:A130"/>
    <mergeCell ref="C130:D130"/>
    <mergeCell ref="F130:G130"/>
    <mergeCell ref="I130:J130"/>
    <mergeCell ref="L130:M130"/>
    <mergeCell ref="O130:P130"/>
    <mergeCell ref="F134:G134"/>
    <mergeCell ref="I134:J134"/>
    <mergeCell ref="L134:M134"/>
    <mergeCell ref="O134:P134"/>
    <mergeCell ref="R130:S130"/>
    <mergeCell ref="A131:A132"/>
    <mergeCell ref="C132:D132"/>
    <mergeCell ref="F132:G132"/>
    <mergeCell ref="I132:J132"/>
    <mergeCell ref="L132:M132"/>
    <mergeCell ref="R134:S134"/>
    <mergeCell ref="A136:A137"/>
    <mergeCell ref="C137:D137"/>
    <mergeCell ref="F137:G137"/>
    <mergeCell ref="I137:J137"/>
    <mergeCell ref="L137:M137"/>
    <mergeCell ref="O137:P137"/>
    <mergeCell ref="R137:S137"/>
    <mergeCell ref="A133:A134"/>
    <mergeCell ref="C134:D134"/>
    <mergeCell ref="O141:P141"/>
    <mergeCell ref="R141:S141"/>
    <mergeCell ref="A138:A139"/>
    <mergeCell ref="C139:D139"/>
    <mergeCell ref="F139:G139"/>
    <mergeCell ref="I139:J139"/>
    <mergeCell ref="L139:M139"/>
    <mergeCell ref="O139:P139"/>
    <mergeCell ref="F143:G143"/>
    <mergeCell ref="I143:J143"/>
    <mergeCell ref="L143:M143"/>
    <mergeCell ref="O143:P143"/>
    <mergeCell ref="R139:S139"/>
    <mergeCell ref="A140:A141"/>
    <mergeCell ref="C141:D141"/>
    <mergeCell ref="F141:G141"/>
    <mergeCell ref="I141:J141"/>
    <mergeCell ref="L141:M141"/>
    <mergeCell ref="R143:S143"/>
    <mergeCell ref="A144:A145"/>
    <mergeCell ref="C145:D145"/>
    <mergeCell ref="F145:G145"/>
    <mergeCell ref="I145:J145"/>
    <mergeCell ref="L145:M145"/>
    <mergeCell ref="O145:P145"/>
    <mergeCell ref="R145:S145"/>
    <mergeCell ref="A142:A143"/>
    <mergeCell ref="C143:D143"/>
    <mergeCell ref="O150:P150"/>
    <mergeCell ref="R150:S150"/>
    <mergeCell ref="A147:A148"/>
    <mergeCell ref="C148:D148"/>
    <mergeCell ref="F148:G148"/>
    <mergeCell ref="I148:J148"/>
    <mergeCell ref="L148:M148"/>
    <mergeCell ref="O148:P148"/>
    <mergeCell ref="F152:G152"/>
    <mergeCell ref="I152:J152"/>
    <mergeCell ref="L152:M152"/>
    <mergeCell ref="O152:P152"/>
    <mergeCell ref="R148:S148"/>
    <mergeCell ref="A149:A150"/>
    <mergeCell ref="C150:D150"/>
    <mergeCell ref="F150:G150"/>
    <mergeCell ref="I150:J150"/>
    <mergeCell ref="L150:M150"/>
    <mergeCell ref="R152:S152"/>
    <mergeCell ref="A151:A152"/>
    <mergeCell ref="C152:D152"/>
    <mergeCell ref="K227:S227"/>
    <mergeCell ref="K228:S228"/>
    <mergeCell ref="K229:S229"/>
    <mergeCell ref="O156:P156"/>
    <mergeCell ref="R156:S156"/>
    <mergeCell ref="A153:A154"/>
    <mergeCell ref="C154:D154"/>
    <mergeCell ref="L154:M154"/>
    <mergeCell ref="O154:P154"/>
    <mergeCell ref="F158:G158"/>
    <mergeCell ref="I158:J158"/>
    <mergeCell ref="L158:M158"/>
    <mergeCell ref="O158:P158"/>
    <mergeCell ref="A157:A158"/>
    <mergeCell ref="C158:D158"/>
    <mergeCell ref="R154:S154"/>
    <mergeCell ref="A155:A156"/>
    <mergeCell ref="C156:D156"/>
    <mergeCell ref="F156:G156"/>
    <mergeCell ref="I156:J156"/>
    <mergeCell ref="L156:M156"/>
    <mergeCell ref="F154:G154"/>
    <mergeCell ref="I154:J154"/>
    <mergeCell ref="A160:A161"/>
    <mergeCell ref="C161:D161"/>
    <mergeCell ref="F161:G161"/>
    <mergeCell ref="I161:J161"/>
    <mergeCell ref="L161:M161"/>
    <mergeCell ref="O161:P161"/>
    <mergeCell ref="C163:D163"/>
    <mergeCell ref="F163:G163"/>
    <mergeCell ref="I163:J163"/>
    <mergeCell ref="L163:M163"/>
    <mergeCell ref="O163:P163"/>
    <mergeCell ref="R158:S158"/>
    <mergeCell ref="R161:S161"/>
    <mergeCell ref="O167:P167"/>
    <mergeCell ref="R163:S163"/>
    <mergeCell ref="A164:A165"/>
    <mergeCell ref="C165:D165"/>
    <mergeCell ref="F165:G165"/>
    <mergeCell ref="I165:J165"/>
    <mergeCell ref="L165:M165"/>
    <mergeCell ref="O165:P165"/>
    <mergeCell ref="R165:S165"/>
    <mergeCell ref="A162:A163"/>
    <mergeCell ref="K230:S230"/>
    <mergeCell ref="K231:S231"/>
    <mergeCell ref="K232:S232"/>
    <mergeCell ref="O171:P171"/>
    <mergeCell ref="R171:S171"/>
    <mergeCell ref="A168:A169"/>
    <mergeCell ref="C169:D169"/>
    <mergeCell ref="F173:G173"/>
    <mergeCell ref="I173:J173"/>
    <mergeCell ref="L173:M173"/>
    <mergeCell ref="O173:P173"/>
    <mergeCell ref="R167:S167"/>
    <mergeCell ref="A166:A167"/>
    <mergeCell ref="C167:D167"/>
    <mergeCell ref="F167:G167"/>
    <mergeCell ref="I167:J167"/>
    <mergeCell ref="L167:M167"/>
    <mergeCell ref="R169:S169"/>
    <mergeCell ref="A170:A171"/>
    <mergeCell ref="C171:D171"/>
    <mergeCell ref="F171:G171"/>
    <mergeCell ref="I171:J171"/>
    <mergeCell ref="L171:M171"/>
    <mergeCell ref="F169:G169"/>
    <mergeCell ref="I169:J169"/>
    <mergeCell ref="L169:M169"/>
    <mergeCell ref="O169:P169"/>
    <mergeCell ref="R173:S173"/>
    <mergeCell ref="A174:A175"/>
    <mergeCell ref="C175:D175"/>
    <mergeCell ref="F175:G175"/>
    <mergeCell ref="I175:J175"/>
    <mergeCell ref="L175:M175"/>
    <mergeCell ref="O175:P175"/>
    <mergeCell ref="R175:S175"/>
    <mergeCell ref="A172:A173"/>
    <mergeCell ref="C173:D173"/>
    <mergeCell ref="O179:P179"/>
    <mergeCell ref="R179:S179"/>
    <mergeCell ref="A176:A177"/>
    <mergeCell ref="C177:D177"/>
    <mergeCell ref="F177:G177"/>
    <mergeCell ref="I177:J177"/>
    <mergeCell ref="L177:M177"/>
    <mergeCell ref="O177:P177"/>
    <mergeCell ref="R177:S177"/>
    <mergeCell ref="A178:A179"/>
    <mergeCell ref="C179:D179"/>
    <mergeCell ref="F179:G179"/>
    <mergeCell ref="I179:J179"/>
    <mergeCell ref="L179:M179"/>
    <mergeCell ref="A180:A181"/>
    <mergeCell ref="C181:D181"/>
    <mergeCell ref="F181:G181"/>
    <mergeCell ref="I181:J181"/>
    <mergeCell ref="L181:M181"/>
    <mergeCell ref="O181:P181"/>
    <mergeCell ref="R181:S181"/>
    <mergeCell ref="O186:P186"/>
    <mergeCell ref="R186:S186"/>
    <mergeCell ref="A183:A184"/>
    <mergeCell ref="C184:D184"/>
    <mergeCell ref="F184:G184"/>
    <mergeCell ref="I184:J184"/>
    <mergeCell ref="L184:M184"/>
    <mergeCell ref="O184:P184"/>
    <mergeCell ref="F188:G188"/>
    <mergeCell ref="I188:J188"/>
    <mergeCell ref="L188:M188"/>
    <mergeCell ref="O188:P188"/>
    <mergeCell ref="R184:S184"/>
    <mergeCell ref="A185:A186"/>
    <mergeCell ref="C186:D186"/>
    <mergeCell ref="F186:G186"/>
    <mergeCell ref="I186:J186"/>
    <mergeCell ref="L186:M186"/>
    <mergeCell ref="R188:S188"/>
    <mergeCell ref="A189:A190"/>
    <mergeCell ref="C190:D190"/>
    <mergeCell ref="F190:G190"/>
    <mergeCell ref="I190:J190"/>
    <mergeCell ref="L190:M190"/>
    <mergeCell ref="O190:P190"/>
    <mergeCell ref="R190:S190"/>
    <mergeCell ref="A187:A188"/>
    <mergeCell ref="C188:D188"/>
    <mergeCell ref="O194:P194"/>
    <mergeCell ref="R194:S194"/>
    <mergeCell ref="A191:A192"/>
    <mergeCell ref="C192:D192"/>
    <mergeCell ref="F192:G192"/>
    <mergeCell ref="I192:J192"/>
    <mergeCell ref="L192:M192"/>
    <mergeCell ref="O192:P192"/>
    <mergeCell ref="F196:G196"/>
    <mergeCell ref="I196:J196"/>
    <mergeCell ref="L196:M196"/>
    <mergeCell ref="O196:P196"/>
    <mergeCell ref="R192:S192"/>
    <mergeCell ref="A193:A194"/>
    <mergeCell ref="C194:D194"/>
    <mergeCell ref="F194:G194"/>
    <mergeCell ref="I194:J194"/>
    <mergeCell ref="L194:M194"/>
    <mergeCell ref="R196:S196"/>
    <mergeCell ref="A197:A198"/>
    <mergeCell ref="C198:D198"/>
    <mergeCell ref="F198:G198"/>
    <mergeCell ref="I198:J198"/>
    <mergeCell ref="L198:M198"/>
    <mergeCell ref="O198:P198"/>
    <mergeCell ref="R198:S198"/>
    <mergeCell ref="A195:A196"/>
    <mergeCell ref="C196:D196"/>
    <mergeCell ref="O202:P202"/>
    <mergeCell ref="R202:S202"/>
    <mergeCell ref="A199:A200"/>
    <mergeCell ref="C200:D200"/>
    <mergeCell ref="F200:G200"/>
    <mergeCell ref="I200:J200"/>
    <mergeCell ref="L200:M200"/>
    <mergeCell ref="O200:P200"/>
    <mergeCell ref="F204:G204"/>
    <mergeCell ref="I204:J204"/>
    <mergeCell ref="L204:M204"/>
    <mergeCell ref="O204:P204"/>
    <mergeCell ref="R200:S200"/>
    <mergeCell ref="A201:A202"/>
    <mergeCell ref="C202:D202"/>
    <mergeCell ref="F202:G202"/>
    <mergeCell ref="I202:J202"/>
    <mergeCell ref="L202:M202"/>
    <mergeCell ref="R204:S204"/>
    <mergeCell ref="A205:A206"/>
    <mergeCell ref="C206:D206"/>
    <mergeCell ref="F206:G206"/>
    <mergeCell ref="I206:J206"/>
    <mergeCell ref="L206:M206"/>
    <mergeCell ref="O206:P206"/>
    <mergeCell ref="R206:S206"/>
    <mergeCell ref="A203:A204"/>
    <mergeCell ref="C204:D204"/>
    <mergeCell ref="A207:S207"/>
    <mergeCell ref="A208:S208"/>
    <mergeCell ref="A209:S209"/>
    <mergeCell ref="A211:S211"/>
    <mergeCell ref="A212:S212"/>
    <mergeCell ref="A213:S213"/>
    <mergeCell ref="A214:S214"/>
    <mergeCell ref="A215:S215"/>
    <mergeCell ref="A216:S216"/>
    <mergeCell ref="A217:S217"/>
    <mergeCell ref="A218:S218"/>
    <mergeCell ref="A219:S219"/>
    <mergeCell ref="A220:S220"/>
    <mergeCell ref="A221:S221"/>
    <mergeCell ref="A223:S223"/>
    <mergeCell ref="B225:J225"/>
    <mergeCell ref="K225:S225"/>
    <mergeCell ref="B226:J226"/>
    <mergeCell ref="K226:S226"/>
    <mergeCell ref="B233:J233"/>
    <mergeCell ref="K233:S233"/>
    <mergeCell ref="B234:J234"/>
    <mergeCell ref="K234:S234"/>
    <mergeCell ref="B235:J235"/>
    <mergeCell ref="K235:S235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39.8515625" style="73" customWidth="1"/>
    <col min="2" max="4" width="13.421875" style="73" customWidth="1"/>
    <col min="5" max="16384" width="9.00390625" style="73" customWidth="1"/>
  </cols>
  <sheetData>
    <row r="1" spans="1:4" ht="23.25">
      <c r="A1" s="166" t="s">
        <v>166</v>
      </c>
      <c r="B1" s="166"/>
      <c r="C1" s="166"/>
      <c r="D1" s="166"/>
    </row>
    <row r="2" spans="1:4" ht="23.25">
      <c r="A2" s="166" t="s">
        <v>167</v>
      </c>
      <c r="B2" s="166"/>
      <c r="C2" s="166"/>
      <c r="D2" s="166"/>
    </row>
    <row r="3" spans="1:4" ht="23.25">
      <c r="A3" s="74" t="s">
        <v>171</v>
      </c>
      <c r="B3" s="74" t="s">
        <v>168</v>
      </c>
      <c r="C3" s="74" t="s">
        <v>169</v>
      </c>
      <c r="D3" s="74" t="s">
        <v>170</v>
      </c>
    </row>
    <row r="4" spans="1:4" ht="23.25">
      <c r="A4" s="75" t="s">
        <v>172</v>
      </c>
      <c r="B4" s="78">
        <v>60</v>
      </c>
      <c r="C4" s="78">
        <v>74</v>
      </c>
      <c r="D4" s="78">
        <v>81.08</v>
      </c>
    </row>
    <row r="5" spans="1:4" ht="23.25">
      <c r="A5" s="75" t="s">
        <v>173</v>
      </c>
      <c r="B5" s="78">
        <v>64</v>
      </c>
      <c r="C5" s="78">
        <v>74</v>
      </c>
      <c r="D5" s="78">
        <v>86.49</v>
      </c>
    </row>
    <row r="6" spans="1:4" ht="23.25">
      <c r="A6" s="75" t="s">
        <v>174</v>
      </c>
      <c r="B6" s="78">
        <v>60</v>
      </c>
      <c r="C6" s="78">
        <v>74</v>
      </c>
      <c r="D6" s="78">
        <v>81.08</v>
      </c>
    </row>
    <row r="7" spans="1:4" ht="23.25">
      <c r="A7" s="75" t="s">
        <v>175</v>
      </c>
      <c r="B7" s="78">
        <v>40</v>
      </c>
      <c r="C7" s="78">
        <v>74</v>
      </c>
      <c r="D7" s="78">
        <v>54.05</v>
      </c>
    </row>
    <row r="8" spans="1:4" ht="23.25">
      <c r="A8" s="75" t="s">
        <v>177</v>
      </c>
      <c r="B8" s="78">
        <v>64</v>
      </c>
      <c r="C8" s="78">
        <v>74</v>
      </c>
      <c r="D8" s="78">
        <v>86.49</v>
      </c>
    </row>
    <row r="9" spans="1:4" ht="23.25">
      <c r="A9" s="75" t="s">
        <v>183</v>
      </c>
      <c r="B9" s="78">
        <v>47</v>
      </c>
      <c r="C9" s="78">
        <v>74</v>
      </c>
      <c r="D9" s="78">
        <v>63.51</v>
      </c>
    </row>
    <row r="10" spans="1:4" ht="23.25">
      <c r="A10" s="75" t="s">
        <v>184</v>
      </c>
      <c r="B10" s="78">
        <v>62</v>
      </c>
      <c r="C10" s="78">
        <v>74</v>
      </c>
      <c r="D10" s="78">
        <v>83.78</v>
      </c>
    </row>
    <row r="11" spans="1:4" ht="23.25">
      <c r="A11" s="75" t="s">
        <v>178</v>
      </c>
      <c r="B11" s="78">
        <v>59</v>
      </c>
      <c r="C11" s="78">
        <v>74</v>
      </c>
      <c r="D11" s="78">
        <v>79.73</v>
      </c>
    </row>
    <row r="12" spans="1:4" ht="23.25">
      <c r="A12" s="75" t="s">
        <v>179</v>
      </c>
      <c r="B12" s="78">
        <v>1510</v>
      </c>
      <c r="C12" s="78">
        <v>1716</v>
      </c>
      <c r="D12" s="78">
        <v>88</v>
      </c>
    </row>
    <row r="13" spans="1:4" ht="23.25">
      <c r="A13" s="75" t="s">
        <v>180</v>
      </c>
      <c r="B13" s="78">
        <v>113</v>
      </c>
      <c r="C13" s="78">
        <v>146</v>
      </c>
      <c r="D13" s="79">
        <v>77.4</v>
      </c>
    </row>
    <row r="14" spans="1:4" ht="23.25">
      <c r="A14" s="77" t="s">
        <v>181</v>
      </c>
      <c r="B14" s="76"/>
      <c r="C14" s="76"/>
      <c r="D14" s="74">
        <v>84.72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user_lenovo</cp:lastModifiedBy>
  <cp:lastPrinted>2019-04-22T04:26:22Z</cp:lastPrinted>
  <dcterms:created xsi:type="dcterms:W3CDTF">2016-05-24T02:06:29Z</dcterms:created>
  <dcterms:modified xsi:type="dcterms:W3CDTF">2019-04-22T08:22:21Z</dcterms:modified>
  <cp:category/>
  <cp:version/>
  <cp:contentType/>
  <cp:contentStatus/>
</cp:coreProperties>
</file>